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Revenue Breakdown" sheetId="1" r:id="rId1"/>
    <sheet name="Operating Profit Breakdown" sheetId="2" r:id="rId2"/>
    <sheet name="NAR" sheetId="3" r:id="rId3"/>
    <sheet name="Cost of programmes" sheetId="4" r:id="rId4"/>
    <sheet name="CP Tableau 1" sheetId="5" state="hidden" r:id="rId5"/>
    <sheet name="CP Tableau 2" sheetId="6" state="hidden" r:id="rId6"/>
  </sheets>
  <definedNames>
    <definedName name="_xlnm.Print_Area" localSheetId="3">'Cost of programmes'!$A$1:$L$55</definedName>
    <definedName name="_xlnm.Print_Area" localSheetId="2">'NAR'!$A$1:$Q$54</definedName>
    <definedName name="_xlnm.Print_Area" localSheetId="1">'Operating Profit Breakdown'!$A$1:$Q$65</definedName>
    <definedName name="_xlnm.Print_Area" localSheetId="0">'Revenue Breakdown'!$A$1:$Q$64</definedName>
  </definedNames>
  <calcPr fullCalcOnLoad="1"/>
</workbook>
</file>

<file path=xl/sharedStrings.xml><?xml version="1.0" encoding="utf-8"?>
<sst xmlns="http://schemas.openxmlformats.org/spreadsheetml/2006/main" count="307" uniqueCount="153">
  <si>
    <t>Broadcast &amp; Content</t>
  </si>
  <si>
    <t>Content</t>
  </si>
  <si>
    <t>Pay-TV</t>
  </si>
  <si>
    <t>Eurosport group</t>
  </si>
  <si>
    <t>Holding &amp; Other</t>
  </si>
  <si>
    <t>T1 2013</t>
  </si>
  <si>
    <t>T1 2012</t>
  </si>
  <si>
    <t>FY 2012</t>
  </si>
  <si>
    <t>Q1 2013</t>
  </si>
  <si>
    <t>Q1 2012</t>
  </si>
  <si>
    <t>Services consommateurs</t>
  </si>
  <si>
    <t>Contenus</t>
  </si>
  <si>
    <t>Groupe Eurosport</t>
  </si>
  <si>
    <t>Holding et Divers</t>
  </si>
  <si>
    <t>Current operating profit</t>
  </si>
  <si>
    <t>Résultat opérationnel courant</t>
  </si>
  <si>
    <t>en millions d'euros</t>
  </si>
  <si>
    <t>€m</t>
  </si>
  <si>
    <t>Résultat opérationnel</t>
  </si>
  <si>
    <t>Résultat net part du Groupe</t>
  </si>
  <si>
    <t>Operating profit</t>
  </si>
  <si>
    <t>628.6</t>
  </si>
  <si>
    <t>56.0</t>
  </si>
  <si>
    <t>35.2</t>
  </si>
  <si>
    <t>CHIFFRES CONSOLIDES (M€)</t>
  </si>
  <si>
    <t>Var. %</t>
  </si>
  <si>
    <t>Chiffre d’affaires</t>
  </si>
  <si>
    <t>Coût de l'endettement financier net</t>
  </si>
  <si>
    <t xml:space="preserve">Résultat net </t>
  </si>
  <si>
    <t>CONSOLIDATED FIGURES (€m)</t>
  </si>
  <si>
    <t xml:space="preserve">Revenue </t>
  </si>
  <si>
    <t>Other activities</t>
  </si>
  <si>
    <t>Cost of net debt</t>
  </si>
  <si>
    <t>0.1</t>
  </si>
  <si>
    <t>Net profit attributable to the Group</t>
  </si>
  <si>
    <t>36.4</t>
  </si>
  <si>
    <t>TF1 Group advertising</t>
  </si>
  <si>
    <t>dont publicité Groupe TF1</t>
  </si>
  <si>
    <t>dont autres activités</t>
  </si>
  <si>
    <t>419.2</t>
  </si>
  <si>
    <t>209.4</t>
  </si>
  <si>
    <t>Net profit</t>
  </si>
  <si>
    <t>Tableau 1 du CP (FR)</t>
  </si>
  <si>
    <t>Tableau 1 du CP (UK)</t>
  </si>
  <si>
    <t>Tableau 2 du CP (FR)</t>
  </si>
  <si>
    <t>Chiffre d'affaires consolidé</t>
  </si>
  <si>
    <t>Tableau 2 du CP (uk)</t>
  </si>
  <si>
    <t>dont publicité TV</t>
  </si>
  <si>
    <t>o/w TV advertising revenue</t>
  </si>
  <si>
    <t>Consumer services</t>
  </si>
  <si>
    <t>Consolidated revenue</t>
  </si>
  <si>
    <t>million euros</t>
  </si>
  <si>
    <t>Var. M€</t>
  </si>
  <si>
    <t>1,809.4</t>
  </si>
  <si>
    <t>240.2</t>
  </si>
  <si>
    <t>562.7</t>
  </si>
  <si>
    <t>8.3</t>
  </si>
  <si>
    <t>2,620.6</t>
  </si>
  <si>
    <t>(1,004.6)</t>
  </si>
  <si>
    <t>258.1</t>
  </si>
  <si>
    <t>Antennes &amp; contenus</t>
  </si>
  <si>
    <t>o/w cost of programs</t>
  </si>
  <si>
    <t>dont coût des programmes</t>
  </si>
  <si>
    <t>Antennes</t>
  </si>
  <si>
    <t>celui-ci + pub + RG contrib P5</t>
  </si>
  <si>
    <t>T2 2012</t>
  </si>
  <si>
    <t>S1 2012</t>
  </si>
  <si>
    <t>S1 2011</t>
  </si>
  <si>
    <t>9m 2012</t>
  </si>
  <si>
    <t>T3 2012</t>
  </si>
  <si>
    <t>T1 2011</t>
  </si>
  <si>
    <t>T2 2011</t>
  </si>
  <si>
    <t>T3 2011</t>
  </si>
  <si>
    <t>9m 2011</t>
  </si>
  <si>
    <t>FY 2011</t>
  </si>
  <si>
    <t>T4 2012</t>
  </si>
  <si>
    <t>T4 2011</t>
  </si>
  <si>
    <t>Q2 2012</t>
  </si>
  <si>
    <t>Q2 2013</t>
  </si>
  <si>
    <t>Q3 2012</t>
  </si>
  <si>
    <t>H1 2012</t>
  </si>
  <si>
    <t>H1 2011</t>
  </si>
  <si>
    <t>Q3 2011</t>
  </si>
  <si>
    <t>Q4 2012</t>
  </si>
  <si>
    <t>Q4 2011</t>
  </si>
  <si>
    <t>S2 2012</t>
  </si>
  <si>
    <t>S2 2011</t>
  </si>
  <si>
    <t>H2 2012</t>
  </si>
  <si>
    <t>H2 2011</t>
  </si>
  <si>
    <t>Q1 2011</t>
  </si>
  <si>
    <t>Q2 2011</t>
  </si>
  <si>
    <t>M€</t>
  </si>
  <si>
    <t>TOTAL COÛT DES PROGRAMMES</t>
  </si>
  <si>
    <t>ÉVÉNEMENTS SPORTIFS</t>
  </si>
  <si>
    <t>TOTAL HORS ÉVÉNEMENTS SPORTIFS</t>
  </si>
  <si>
    <t>Variétés / Jeux / Magazines</t>
  </si>
  <si>
    <t>Fictions / Téléfilms / Séries / Théâtre</t>
  </si>
  <si>
    <t>Sports (hors événements sportifs)</t>
  </si>
  <si>
    <t>Information</t>
  </si>
  <si>
    <t>Films</t>
  </si>
  <si>
    <t>Jeunesse</t>
  </si>
  <si>
    <t>TOTAL COST OF PROGRAMS</t>
  </si>
  <si>
    <t>ONE-OFF SPORTING EVENTS</t>
  </si>
  <si>
    <t>COST OF PROGRAMS EXCL. ONE-OFF SPORTING EVENTS</t>
  </si>
  <si>
    <t>Entertainment</t>
  </si>
  <si>
    <t>TV dramas / TV movies / Series / Theatre</t>
  </si>
  <si>
    <t>Sports (excl. One-off sporting events)</t>
  </si>
  <si>
    <t>News</t>
  </si>
  <si>
    <t xml:space="preserve">Movies </t>
  </si>
  <si>
    <t>Youth</t>
  </si>
  <si>
    <t>CHIFFRE D’AFFAIRES CONSOLIDÉ</t>
  </si>
  <si>
    <t xml:space="preserve">    DONT CHIFFRE D’AFFAIRES PUBLICITAIRE GROUPE</t>
  </si>
  <si>
    <t xml:space="preserve">    DONT CHIFFRE D’AFFAIRES AUTRES ACTIVITÉS</t>
  </si>
  <si>
    <t>DÉTAIL DU CHIFFRE D’AFFAIRES PUBLICITAIRE GROUPE :</t>
  </si>
  <si>
    <t>Antennes et Contenus</t>
  </si>
  <si>
    <t xml:space="preserve">    dont Télévision</t>
  </si>
  <si>
    <t xml:space="preserve">    dont Autres Supports</t>
  </si>
  <si>
    <t xml:space="preserve">    dont groupe Eurosport</t>
  </si>
  <si>
    <t>CHIFFRE D’AFFAIRES PUBLICITAIRE GROUPE</t>
  </si>
  <si>
    <t>CONSOLIDATED REVENUE</t>
  </si>
  <si>
    <t>O/W GROUP ADVERTISING REVENUE</t>
  </si>
  <si>
    <t>O/W GROUP OTHER ACTIVITES</t>
  </si>
  <si>
    <t>DETAIL OF THE GROUP ADVERTISING REVENUE</t>
  </si>
  <si>
    <t>o/w TV</t>
  </si>
  <si>
    <t>o/w Eurosport group</t>
  </si>
  <si>
    <t>GROUP ADVERTISING REVENUE</t>
  </si>
  <si>
    <t>Services Payants</t>
  </si>
  <si>
    <t>Offre payante</t>
  </si>
  <si>
    <t>Broadcasting &amp; Content</t>
  </si>
  <si>
    <t>Consumer Products</t>
  </si>
  <si>
    <t>Broadcasting</t>
  </si>
  <si>
    <t>Chaînes Thématiques France</t>
  </si>
  <si>
    <t>Themes channels in France</t>
  </si>
  <si>
    <t>o/w Theme channels in France</t>
  </si>
  <si>
    <t xml:space="preserve">    dont Chaînes thématiques France</t>
  </si>
  <si>
    <t>TF1 Vidéo</t>
  </si>
  <si>
    <t>Téléshopping</t>
  </si>
  <si>
    <t>TF1 Entreprises</t>
  </si>
  <si>
    <t xml:space="preserve">TF1 - Une nouvelle présentation, reflet de la stratégie du Groupe </t>
  </si>
  <si>
    <t xml:space="preserve">Détail du chiffre d'affaire publicitaire Groupe </t>
  </si>
  <si>
    <t>Detail of the total advertising revenue for the Group</t>
  </si>
  <si>
    <t>(données trimestrielles proforma 2011 &amp; 2012)</t>
  </si>
  <si>
    <t>(2011 &amp; 2012 proforma quarterly data)</t>
  </si>
  <si>
    <t xml:space="preserve">Detail of the cost of programmes for the 4 free-to-air channels of the Group </t>
  </si>
  <si>
    <t>TOTAL</t>
  </si>
  <si>
    <t>TF1 - A new reporting format to reflect our strategy</t>
  </si>
  <si>
    <t>(2011 &amp; 2012 proforma data)</t>
  </si>
  <si>
    <t>Détail du chiffre d'affaires consolidé</t>
  </si>
  <si>
    <t>Revenue breakdown by segment</t>
  </si>
  <si>
    <t xml:space="preserve">Détail du résultat opérationnel courant </t>
  </si>
  <si>
    <t>Current operating profit breakdown by segment</t>
  </si>
  <si>
    <t xml:space="preserve">Détail du coût des programmes des 4 chaînes en clair du Groupe </t>
  </si>
  <si>
    <t>o/w other platform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</si>
</sst>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#,##0.0;\(#,##0.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i/>
      <sz val="9"/>
      <name val="Arial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0"/>
      <name val="Arial"/>
      <family val="2"/>
    </font>
    <font>
      <b/>
      <sz val="9"/>
      <color rgb="FFFFFFFF"/>
      <name val="Arial"/>
      <family val="2"/>
    </font>
    <font>
      <b/>
      <i/>
      <sz val="9"/>
      <color theme="0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rgb="FFFFFFFF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AAE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88">
    <xf numFmtId="0" fontId="0" fillId="0" borderId="0" xfId="0" applyFont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51" applyFont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5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51" applyFont="1">
      <alignment/>
      <protection/>
    </xf>
    <xf numFmtId="0" fontId="8" fillId="0" borderId="0" xfId="51" applyFont="1" applyAlignment="1">
      <alignment horizontal="left" wrapText="1"/>
      <protection/>
    </xf>
    <xf numFmtId="164" fontId="11" fillId="0" borderId="0" xfId="0" applyNumberFormat="1" applyFont="1" applyAlignment="1" quotePrefix="1">
      <alignment horizontal="right" vertical="top" wrapText="1"/>
    </xf>
    <xf numFmtId="165" fontId="11" fillId="0" borderId="0" xfId="52" applyNumberFormat="1" applyFont="1" applyFill="1" applyAlignment="1" quotePrefix="1">
      <alignment horizontal="right" vertical="top" wrapText="1"/>
    </xf>
    <xf numFmtId="164" fontId="11" fillId="0" borderId="0" xfId="0" applyNumberFormat="1" applyFont="1" applyAlignment="1">
      <alignment horizontal="right" vertical="top" wrapText="1"/>
    </xf>
    <xf numFmtId="9" fontId="11" fillId="0" borderId="0" xfId="52" applyNumberFormat="1" applyFont="1" applyFill="1" applyAlignment="1">
      <alignment horizontal="right" vertical="top" wrapText="1"/>
    </xf>
    <xf numFmtId="0" fontId="12" fillId="0" borderId="0" xfId="51" applyFont="1" applyAlignment="1">
      <alignment horizontal="left" wrapText="1" indent="1"/>
      <protection/>
    </xf>
    <xf numFmtId="164" fontId="6" fillId="0" borderId="0" xfId="0" applyNumberFormat="1" applyFont="1" applyAlignment="1" quotePrefix="1">
      <alignment horizontal="right" vertical="top" wrapText="1"/>
    </xf>
    <xf numFmtId="9" fontId="12" fillId="0" borderId="0" xfId="52" applyNumberFormat="1" applyFont="1" applyFill="1" applyAlignment="1" quotePrefix="1">
      <alignment horizontal="right" vertical="top" wrapText="1"/>
    </xf>
    <xf numFmtId="0" fontId="7" fillId="0" borderId="11" xfId="51" applyFont="1" applyBorder="1" applyAlignment="1">
      <alignment horizontal="left" wrapText="1"/>
      <protection/>
    </xf>
    <xf numFmtId="164" fontId="7" fillId="0" borderId="11" xfId="51" applyNumberFormat="1" applyFont="1" applyBorder="1" applyAlignment="1">
      <alignment horizontal="left" wrapText="1"/>
      <protection/>
    </xf>
    <xf numFmtId="0" fontId="7" fillId="0" borderId="11" xfId="51" applyFont="1" applyFill="1" applyBorder="1" applyAlignment="1">
      <alignment horizontal="left" wrapText="1"/>
      <protection/>
    </xf>
    <xf numFmtId="0" fontId="7" fillId="0" borderId="0" xfId="51" applyFont="1" applyBorder="1" applyAlignment="1">
      <alignment horizontal="left" wrapText="1"/>
      <protection/>
    </xf>
    <xf numFmtId="164" fontId="7" fillId="0" borderId="0" xfId="0" applyNumberFormat="1" applyFont="1" applyBorder="1" applyAlignment="1">
      <alignment horizontal="right" wrapText="1"/>
    </xf>
    <xf numFmtId="165" fontId="7" fillId="0" borderId="0" xfId="52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8" fillId="0" borderId="0" xfId="51" applyFont="1" applyBorder="1" applyAlignment="1">
      <alignment horizontal="left" wrapText="1"/>
      <protection/>
    </xf>
    <xf numFmtId="164" fontId="8" fillId="0" borderId="0" xfId="0" applyNumberFormat="1" applyFont="1" applyBorder="1" applyAlignment="1" quotePrefix="1">
      <alignment horizontal="right" wrapText="1"/>
    </xf>
    <xf numFmtId="9" fontId="11" fillId="0" borderId="0" xfId="52" applyNumberFormat="1" applyFont="1" applyFill="1" applyAlignment="1" quotePrefix="1">
      <alignment horizontal="right" vertical="top" wrapText="1"/>
    </xf>
    <xf numFmtId="0" fontId="7" fillId="0" borderId="10" xfId="51" applyFont="1" applyBorder="1" applyAlignment="1">
      <alignment horizontal="left" vertical="top" wrapText="1"/>
      <protection/>
    </xf>
    <xf numFmtId="164" fontId="7" fillId="0" borderId="10" xfId="0" applyNumberFormat="1" applyFont="1" applyBorder="1" applyAlignment="1">
      <alignment horizontal="right" vertical="top" wrapText="1"/>
    </xf>
    <xf numFmtId="165" fontId="7" fillId="0" borderId="10" xfId="52" applyNumberFormat="1" applyFont="1" applyFill="1" applyBorder="1" applyAlignment="1">
      <alignment horizontal="right" vertical="top" wrapText="1"/>
    </xf>
    <xf numFmtId="0" fontId="7" fillId="0" borderId="0" xfId="51" applyFont="1" applyBorder="1" applyAlignment="1">
      <alignment horizontal="left" vertical="top" wrapText="1"/>
      <protection/>
    </xf>
    <xf numFmtId="164" fontId="7" fillId="0" borderId="0" xfId="0" applyNumberFormat="1" applyFont="1" applyBorder="1" applyAlignment="1">
      <alignment horizontal="right" vertical="top" wrapText="1"/>
    </xf>
    <xf numFmtId="165" fontId="7" fillId="0" borderId="0" xfId="52" applyNumberFormat="1" applyFont="1" applyFill="1" applyBorder="1" applyAlignment="1">
      <alignment horizontal="right" vertical="top" wrapText="1"/>
    </xf>
    <xf numFmtId="0" fontId="7" fillId="0" borderId="0" xfId="51" applyFont="1" applyAlignment="1">
      <alignment horizontal="left" vertical="top" wrapText="1"/>
      <protection/>
    </xf>
    <xf numFmtId="164" fontId="7" fillId="0" borderId="0" xfId="0" applyNumberFormat="1" applyFont="1" applyAlignment="1" quotePrefix="1">
      <alignment horizontal="right" vertical="top" wrapText="1"/>
    </xf>
    <xf numFmtId="165" fontId="7" fillId="0" borderId="0" xfId="52" applyNumberFormat="1" applyFont="1" applyFill="1" applyAlignment="1">
      <alignment horizontal="right" vertical="top" wrapText="1"/>
    </xf>
    <xf numFmtId="0" fontId="7" fillId="0" borderId="10" xfId="51" applyFont="1" applyBorder="1" applyAlignment="1">
      <alignment horizontal="left" wrapText="1"/>
      <protection/>
    </xf>
    <xf numFmtId="164" fontId="7" fillId="0" borderId="10" xfId="0" applyNumberFormat="1" applyFont="1" applyBorder="1" applyAlignment="1">
      <alignment horizontal="right" wrapText="1"/>
    </xf>
    <xf numFmtId="9" fontId="7" fillId="0" borderId="10" xfId="52" applyNumberFormat="1" applyFont="1" applyFill="1" applyBorder="1" applyAlignment="1">
      <alignment horizontal="right" wrapText="1"/>
    </xf>
    <xf numFmtId="9" fontId="7" fillId="0" borderId="0" xfId="52" applyNumberFormat="1" applyFont="1" applyFill="1" applyBorder="1" applyAlignment="1">
      <alignment horizontal="right" vertical="top" wrapText="1"/>
    </xf>
    <xf numFmtId="0" fontId="8" fillId="0" borderId="0" xfId="51" applyFont="1" applyAlignment="1">
      <alignment horizontal="left" vertical="top" wrapText="1"/>
      <protection/>
    </xf>
    <xf numFmtId="164" fontId="8" fillId="0" borderId="0" xfId="0" applyNumberFormat="1" applyFont="1" applyAlignment="1">
      <alignment horizontal="right" vertical="top" wrapText="1"/>
    </xf>
    <xf numFmtId="9" fontId="8" fillId="0" borderId="0" xfId="52" applyNumberFormat="1" applyFont="1" applyFill="1" applyAlignment="1" quotePrefix="1">
      <alignment horizontal="right" vertical="top" wrapText="1"/>
    </xf>
    <xf numFmtId="0" fontId="7" fillId="0" borderId="10" xfId="0" applyFont="1" applyBorder="1" applyAlignment="1">
      <alignment horizontal="left" wrapText="1"/>
    </xf>
    <xf numFmtId="165" fontId="7" fillId="0" borderId="10" xfId="52" applyNumberFormat="1" applyFont="1" applyBorder="1" applyAlignment="1">
      <alignment horizontal="right" wrapText="1"/>
    </xf>
    <xf numFmtId="0" fontId="7" fillId="0" borderId="0" xfId="0" applyFont="1" applyBorder="1" applyAlignment="1">
      <alignment horizontal="left" wrapText="1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left" wrapText="1"/>
    </xf>
    <xf numFmtId="3" fontId="11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 horizontal="left" wrapText="1" indent="1"/>
    </xf>
    <xf numFmtId="3" fontId="6" fillId="0" borderId="0" xfId="0" applyNumberFormat="1" applyFont="1" applyAlignment="1">
      <alignment horizontal="right" vertical="top" wrapText="1"/>
    </xf>
    <xf numFmtId="164" fontId="6" fillId="0" borderId="0" xfId="0" applyNumberFormat="1" applyFont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164" fontId="7" fillId="0" borderId="0" xfId="0" applyNumberFormat="1" applyFont="1" applyBorder="1" applyAlignment="1" quotePrefix="1">
      <alignment horizontal="right" wrapText="1"/>
    </xf>
    <xf numFmtId="0" fontId="8" fillId="0" borderId="0" xfId="0" applyFont="1" applyAlignment="1">
      <alignment horizontal="left" vertical="top" wrapText="1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0" xfId="0" applyFont="1" applyFill="1" applyAlignment="1">
      <alignment horizontal="center" vertical="top" wrapText="1"/>
    </xf>
    <xf numFmtId="164" fontId="58" fillId="34" borderId="0" xfId="0" applyNumberFormat="1" applyFont="1" applyFill="1" applyAlignment="1" quotePrefix="1">
      <alignment horizontal="right" vertical="top" wrapText="1"/>
    </xf>
    <xf numFmtId="3" fontId="58" fillId="34" borderId="0" xfId="0" applyNumberFormat="1" applyFont="1" applyFill="1" applyAlignment="1">
      <alignment horizontal="right" vertical="top" wrapText="1"/>
    </xf>
    <xf numFmtId="164" fontId="58" fillId="34" borderId="0" xfId="0" applyNumberFormat="1" applyFont="1" applyFill="1" applyAlignment="1">
      <alignment horizontal="right" vertical="top" wrapText="1"/>
    </xf>
    <xf numFmtId="164" fontId="59" fillId="34" borderId="0" xfId="0" applyNumberFormat="1" applyFont="1" applyFill="1" applyAlignment="1" quotePrefix="1">
      <alignment horizontal="right" vertical="top" wrapText="1"/>
    </xf>
    <xf numFmtId="3" fontId="59" fillId="34" borderId="0" xfId="0" applyNumberFormat="1" applyFont="1" applyFill="1" applyAlignment="1">
      <alignment horizontal="right" vertical="top" wrapText="1"/>
    </xf>
    <xf numFmtId="164" fontId="7" fillId="34" borderId="11" xfId="51" applyNumberFormat="1" applyFont="1" applyFill="1" applyBorder="1" applyAlignment="1">
      <alignment horizontal="left" wrapText="1"/>
      <protection/>
    </xf>
    <xf numFmtId="0" fontId="7" fillId="34" borderId="11" xfId="51" applyFont="1" applyFill="1" applyBorder="1" applyAlignment="1">
      <alignment horizontal="left" wrapText="1"/>
      <protection/>
    </xf>
    <xf numFmtId="164" fontId="57" fillId="34" borderId="0" xfId="0" applyNumberFormat="1" applyFont="1" applyFill="1" applyBorder="1" applyAlignment="1">
      <alignment horizontal="right" wrapText="1"/>
    </xf>
    <xf numFmtId="3" fontId="57" fillId="34" borderId="0" xfId="0" applyNumberFormat="1" applyFont="1" applyFill="1" applyBorder="1" applyAlignment="1">
      <alignment horizontal="right" wrapText="1"/>
    </xf>
    <xf numFmtId="164" fontId="58" fillId="34" borderId="0" xfId="0" applyNumberFormat="1" applyFont="1" applyFill="1" applyBorder="1" applyAlignment="1" quotePrefix="1">
      <alignment horizontal="right" wrapText="1"/>
    </xf>
    <xf numFmtId="3" fontId="58" fillId="34" borderId="0" xfId="0" applyNumberFormat="1" applyFont="1" applyFill="1" applyBorder="1" applyAlignment="1">
      <alignment horizontal="right" wrapText="1"/>
    </xf>
    <xf numFmtId="164" fontId="57" fillId="34" borderId="10" xfId="0" applyNumberFormat="1" applyFont="1" applyFill="1" applyBorder="1" applyAlignment="1">
      <alignment horizontal="right" vertical="top" wrapText="1"/>
    </xf>
    <xf numFmtId="3" fontId="57" fillId="34" borderId="10" xfId="0" applyNumberFormat="1" applyFont="1" applyFill="1" applyBorder="1" applyAlignment="1">
      <alignment horizontal="right" vertical="top" wrapText="1"/>
    </xf>
    <xf numFmtId="164" fontId="57" fillId="34" borderId="0" xfId="0" applyNumberFormat="1" applyFont="1" applyFill="1" applyBorder="1" applyAlignment="1">
      <alignment horizontal="right" vertical="top" wrapText="1"/>
    </xf>
    <xf numFmtId="3" fontId="57" fillId="34" borderId="0" xfId="0" applyNumberFormat="1" applyFont="1" applyFill="1" applyBorder="1" applyAlignment="1">
      <alignment horizontal="right" vertical="top" wrapText="1"/>
    </xf>
    <xf numFmtId="164" fontId="57" fillId="34" borderId="0" xfId="0" applyNumberFormat="1" applyFont="1" applyFill="1" applyAlignment="1" quotePrefix="1">
      <alignment horizontal="right" vertical="top" wrapText="1"/>
    </xf>
    <xf numFmtId="3" fontId="57" fillId="34" borderId="0" xfId="0" applyNumberFormat="1" applyFont="1" applyFill="1" applyAlignment="1">
      <alignment horizontal="right" vertical="top" wrapText="1"/>
    </xf>
    <xf numFmtId="164" fontId="57" fillId="34" borderId="10" xfId="0" applyNumberFormat="1" applyFont="1" applyFill="1" applyBorder="1" applyAlignment="1">
      <alignment horizontal="right" wrapText="1"/>
    </xf>
    <xf numFmtId="3" fontId="57" fillId="34" borderId="10" xfId="0" applyNumberFormat="1" applyFont="1" applyFill="1" applyBorder="1" applyAlignment="1">
      <alignment horizontal="right" wrapText="1"/>
    </xf>
    <xf numFmtId="0" fontId="58" fillId="34" borderId="0" xfId="51" applyFont="1" applyFill="1" applyAlignment="1">
      <alignment horizontal="center" vertical="center" wrapText="1"/>
      <protection/>
    </xf>
    <xf numFmtId="164" fontId="59" fillId="34" borderId="0" xfId="0" applyNumberFormat="1" applyFont="1" applyFill="1" applyAlignment="1">
      <alignment horizontal="right" vertical="top" wrapText="1"/>
    </xf>
    <xf numFmtId="164" fontId="57" fillId="34" borderId="0" xfId="0" applyNumberFormat="1" applyFont="1" applyFill="1" applyAlignment="1">
      <alignment horizontal="right" vertical="top" wrapText="1"/>
    </xf>
    <xf numFmtId="0" fontId="54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165" fontId="7" fillId="0" borderId="0" xfId="52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58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60" fillId="34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7" fillId="0" borderId="12" xfId="0" applyFont="1" applyFill="1" applyBorder="1" applyAlignment="1">
      <alignment horizontal="left" vertical="center" wrapText="1" indent="1" readingOrder="1"/>
    </xf>
    <xf numFmtId="164" fontId="58" fillId="34" borderId="12" xfId="0" applyNumberFormat="1" applyFont="1" applyFill="1" applyBorder="1" applyAlignment="1">
      <alignment horizontal="right" vertical="center" wrapText="1" readingOrder="1"/>
    </xf>
    <xf numFmtId="164" fontId="8" fillId="0" borderId="12" xfId="0" applyNumberFormat="1" applyFont="1" applyFill="1" applyBorder="1" applyAlignment="1">
      <alignment horizontal="right" vertical="center" wrapText="1" readingOrder="1"/>
    </xf>
    <xf numFmtId="0" fontId="12" fillId="0" borderId="0" xfId="0" applyFont="1" applyFill="1" applyBorder="1" applyAlignment="1">
      <alignment horizontal="left" vertical="center" wrapText="1" indent="1" readingOrder="1"/>
    </xf>
    <xf numFmtId="164" fontId="61" fillId="34" borderId="0" xfId="0" applyNumberFormat="1" applyFont="1" applyFill="1" applyBorder="1" applyAlignment="1">
      <alignment horizontal="right" vertical="center" wrapText="1" readingOrder="1"/>
    </xf>
    <xf numFmtId="164" fontId="15" fillId="0" borderId="0" xfId="0" applyNumberFormat="1" applyFont="1" applyFill="1" applyBorder="1" applyAlignment="1">
      <alignment horizontal="right" vertical="center" wrapText="1" readingOrder="1"/>
    </xf>
    <xf numFmtId="0" fontId="12" fillId="0" borderId="0" xfId="0" applyFont="1" applyFill="1" applyBorder="1" applyAlignment="1">
      <alignment horizontal="left" vertical="center" wrapText="1" indent="2" readingOrder="1"/>
    </xf>
    <xf numFmtId="164" fontId="59" fillId="34" borderId="0" xfId="0" applyNumberFormat="1" applyFont="1" applyFill="1" applyBorder="1" applyAlignment="1">
      <alignment horizontal="right" vertical="center" wrapText="1" readingOrder="1"/>
    </xf>
    <xf numFmtId="164" fontId="12" fillId="0" borderId="0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 applyAlignment="1">
      <alignment horizontal="left" vertical="center" wrapText="1" indent="2" readingOrder="1"/>
    </xf>
    <xf numFmtId="164" fontId="57" fillId="34" borderId="0" xfId="0" applyNumberFormat="1" applyFont="1" applyFill="1" applyBorder="1" applyAlignment="1">
      <alignment horizontal="right" vertical="center" wrapText="1" readingOrder="1"/>
    </xf>
    <xf numFmtId="164" fontId="7" fillId="0" borderId="0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 applyAlignment="1">
      <alignment horizontal="left" vertical="center" wrapText="1" indent="1" readingOrder="1"/>
    </xf>
    <xf numFmtId="164" fontId="58" fillId="34" borderId="0" xfId="0" applyNumberFormat="1" applyFont="1" applyFill="1" applyBorder="1" applyAlignment="1">
      <alignment horizontal="right" vertical="center" wrapText="1" readingOrder="1"/>
    </xf>
    <xf numFmtId="164" fontId="8" fillId="0" borderId="0" xfId="0" applyNumberFormat="1" applyFont="1" applyFill="1" applyBorder="1" applyAlignment="1">
      <alignment horizontal="right" vertical="center" wrapText="1" readingOrder="1"/>
    </xf>
    <xf numFmtId="0" fontId="8" fillId="0" borderId="12" xfId="0" applyFont="1" applyFill="1" applyBorder="1" applyAlignment="1">
      <alignment horizontal="left" vertical="center" wrapText="1" indent="1" readingOrder="1"/>
    </xf>
    <xf numFmtId="0" fontId="57" fillId="0" borderId="0" xfId="0" applyFont="1" applyAlignment="1">
      <alignment/>
    </xf>
    <xf numFmtId="0" fontId="58" fillId="34" borderId="0" xfId="0" applyFont="1" applyFill="1" applyBorder="1" applyAlignment="1">
      <alignment horizontal="center" vertical="center" wrapText="1" readingOrder="1"/>
    </xf>
    <xf numFmtId="0" fontId="62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 indent="1" readingOrder="1"/>
    </xf>
    <xf numFmtId="164" fontId="8" fillId="34" borderId="0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 applyAlignment="1">
      <alignment/>
    </xf>
    <xf numFmtId="0" fontId="55" fillId="0" borderId="0" xfId="0" applyFont="1" applyAlignment="1">
      <alignment horizontal="center"/>
    </xf>
    <xf numFmtId="164" fontId="7" fillId="0" borderId="12" xfId="0" applyNumberFormat="1" applyFont="1" applyFill="1" applyBorder="1" applyAlignment="1">
      <alignment horizontal="right" vertical="center" wrapText="1" readingOrder="1"/>
    </xf>
    <xf numFmtId="166" fontId="12" fillId="0" borderId="0" xfId="0" applyNumberFormat="1" applyFont="1" applyFill="1" applyBorder="1" applyAlignment="1">
      <alignment horizontal="right" vertical="center" wrapText="1" readingOrder="1"/>
    </xf>
    <xf numFmtId="0" fontId="60" fillId="34" borderId="13" xfId="0" applyFont="1" applyFill="1" applyBorder="1" applyAlignment="1">
      <alignment horizontal="center" vertical="center" wrapText="1" readingOrder="1"/>
    </xf>
    <xf numFmtId="0" fontId="0" fillId="35" borderId="0" xfId="0" applyFill="1" applyAlignment="1">
      <alignment/>
    </xf>
    <xf numFmtId="0" fontId="0" fillId="35" borderId="13" xfId="0" applyFill="1" applyBorder="1" applyAlignment="1">
      <alignment/>
    </xf>
    <xf numFmtId="0" fontId="8" fillId="35" borderId="13" xfId="0" applyFont="1" applyFill="1" applyBorder="1" applyAlignment="1">
      <alignment horizontal="center" vertical="center" wrapText="1" readingOrder="1"/>
    </xf>
    <xf numFmtId="0" fontId="51" fillId="35" borderId="13" xfId="0" applyFont="1" applyFill="1" applyBorder="1" applyAlignment="1">
      <alignment/>
    </xf>
    <xf numFmtId="0" fontId="0" fillId="35" borderId="13" xfId="0" applyFill="1" applyBorder="1" applyAlignment="1">
      <alignment horizontal="left" indent="1"/>
    </xf>
    <xf numFmtId="0" fontId="60" fillId="34" borderId="14" xfId="0" applyFont="1" applyFill="1" applyBorder="1" applyAlignment="1">
      <alignment horizontal="center" vertical="center" wrapText="1" readingOrder="1"/>
    </xf>
    <xf numFmtId="0" fontId="8" fillId="35" borderId="14" xfId="0" applyFont="1" applyFill="1" applyBorder="1" applyAlignment="1">
      <alignment horizontal="center" vertical="center" wrapText="1" readingOrder="1"/>
    </xf>
    <xf numFmtId="0" fontId="55" fillId="35" borderId="0" xfId="0" applyFont="1" applyFill="1" applyAlignment="1">
      <alignment/>
    </xf>
    <xf numFmtId="0" fontId="63" fillId="35" borderId="13" xfId="0" applyFont="1" applyFill="1" applyBorder="1" applyAlignment="1">
      <alignment/>
    </xf>
    <xf numFmtId="0" fontId="63" fillId="35" borderId="0" xfId="0" applyFont="1" applyFill="1" applyAlignment="1">
      <alignment/>
    </xf>
    <xf numFmtId="0" fontId="56" fillId="35" borderId="14" xfId="0" applyFont="1" applyFill="1" applyBorder="1" applyAlignment="1">
      <alignment horizontal="left" indent="1"/>
    </xf>
    <xf numFmtId="0" fontId="55" fillId="35" borderId="0" xfId="0" applyFont="1" applyFill="1" applyBorder="1" applyAlignment="1">
      <alignment/>
    </xf>
    <xf numFmtId="0" fontId="56" fillId="35" borderId="15" xfId="0" applyFont="1" applyFill="1" applyBorder="1" applyAlignment="1">
      <alignment horizontal="left" indent="1"/>
    </xf>
    <xf numFmtId="0" fontId="55" fillId="0" borderId="0" xfId="0" applyFont="1" applyFill="1" applyBorder="1" applyAlignment="1">
      <alignment/>
    </xf>
    <xf numFmtId="0" fontId="55" fillId="35" borderId="14" xfId="0" applyFont="1" applyFill="1" applyBorder="1" applyAlignment="1">
      <alignment horizontal="left" indent="2"/>
    </xf>
    <xf numFmtId="0" fontId="56" fillId="35" borderId="16" xfId="0" applyFont="1" applyFill="1" applyBorder="1" applyAlignment="1">
      <alignment horizontal="left" indent="2"/>
    </xf>
    <xf numFmtId="0" fontId="56" fillId="35" borderId="15" xfId="0" applyFont="1" applyFill="1" applyBorder="1" applyAlignment="1">
      <alignment horizontal="left" indent="2"/>
    </xf>
    <xf numFmtId="0" fontId="63" fillId="0" borderId="13" xfId="0" applyFont="1" applyFill="1" applyBorder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Fill="1" applyBorder="1" applyAlignment="1">
      <alignment/>
    </xf>
    <xf numFmtId="0" fontId="56" fillId="0" borderId="17" xfId="0" applyFont="1" applyFill="1" applyBorder="1" applyAlignment="1">
      <alignment/>
    </xf>
    <xf numFmtId="0" fontId="63" fillId="0" borderId="18" xfId="0" applyFont="1" applyFill="1" applyBorder="1" applyAlignment="1">
      <alignment/>
    </xf>
    <xf numFmtId="0" fontId="63" fillId="0" borderId="11" xfId="0" applyFont="1" applyFill="1" applyBorder="1" applyAlignment="1">
      <alignment/>
    </xf>
    <xf numFmtId="164" fontId="58" fillId="34" borderId="13" xfId="0" applyNumberFormat="1" applyFont="1" applyFill="1" applyBorder="1" applyAlignment="1">
      <alignment/>
    </xf>
    <xf numFmtId="164" fontId="57" fillId="34" borderId="14" xfId="0" applyNumberFormat="1" applyFont="1" applyFill="1" applyBorder="1" applyAlignment="1">
      <alignment horizontal="right"/>
    </xf>
    <xf numFmtId="164" fontId="57" fillId="34" borderId="15" xfId="0" applyNumberFormat="1" applyFont="1" applyFill="1" applyBorder="1" applyAlignment="1">
      <alignment/>
    </xf>
    <xf numFmtId="164" fontId="58" fillId="34" borderId="14" xfId="0" applyNumberFormat="1" applyFont="1" applyFill="1" applyBorder="1" applyAlignment="1">
      <alignment/>
    </xf>
    <xf numFmtId="164" fontId="63" fillId="35" borderId="14" xfId="0" applyNumberFormat="1" applyFont="1" applyFill="1" applyBorder="1" applyAlignment="1">
      <alignment/>
    </xf>
    <xf numFmtId="164" fontId="57" fillId="34" borderId="16" xfId="0" applyNumberFormat="1" applyFont="1" applyFill="1" applyBorder="1" applyAlignment="1">
      <alignment/>
    </xf>
    <xf numFmtId="164" fontId="55" fillId="35" borderId="16" xfId="0" applyNumberFormat="1" applyFont="1" applyFill="1" applyBorder="1" applyAlignment="1">
      <alignment/>
    </xf>
    <xf numFmtId="164" fontId="63" fillId="0" borderId="13" xfId="0" applyNumberFormat="1" applyFont="1" applyFill="1" applyBorder="1" applyAlignment="1">
      <alignment/>
    </xf>
    <xf numFmtId="164" fontId="63" fillId="35" borderId="0" xfId="0" applyNumberFormat="1" applyFont="1" applyFill="1" applyAlignment="1">
      <alignment/>
    </xf>
    <xf numFmtId="164" fontId="8" fillId="0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left" indent="1"/>
    </xf>
    <xf numFmtId="0" fontId="60" fillId="35" borderId="0" xfId="0" applyFont="1" applyFill="1" applyBorder="1" applyAlignment="1">
      <alignment horizontal="center" vertical="center" wrapText="1" readingOrder="1"/>
    </xf>
    <xf numFmtId="0" fontId="56" fillId="35" borderId="0" xfId="0" applyFont="1" applyFill="1" applyAlignment="1">
      <alignment/>
    </xf>
    <xf numFmtId="0" fontId="0" fillId="35" borderId="12" xfId="0" applyFill="1" applyBorder="1" applyAlignment="1">
      <alignment/>
    </xf>
    <xf numFmtId="0" fontId="60" fillId="35" borderId="12" xfId="0" applyFont="1" applyFill="1" applyBorder="1" applyAlignment="1">
      <alignment horizontal="center" vertical="center" wrapText="1" readingOrder="1"/>
    </xf>
    <xf numFmtId="0" fontId="64" fillId="35" borderId="0" xfId="0" applyFont="1" applyFill="1" applyAlignment="1">
      <alignment horizontal="center"/>
    </xf>
    <xf numFmtId="164" fontId="60" fillId="34" borderId="13" xfId="0" applyNumberFormat="1" applyFont="1" applyFill="1" applyBorder="1" applyAlignment="1">
      <alignment horizontal="center" vertical="center" wrapText="1" readingOrder="1"/>
    </xf>
    <xf numFmtId="164" fontId="65" fillId="34" borderId="13" xfId="0" applyNumberFormat="1" applyFont="1" applyFill="1" applyBorder="1" applyAlignment="1">
      <alignment horizontal="center" vertical="center" wrapText="1" readingOrder="1"/>
    </xf>
    <xf numFmtId="164" fontId="51" fillId="35" borderId="13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51" fillId="35" borderId="13" xfId="0" applyFont="1" applyFill="1" applyBorder="1" applyAlignment="1">
      <alignment horizontal="center"/>
    </xf>
    <xf numFmtId="164" fontId="63" fillId="35" borderId="13" xfId="0" applyNumberFormat="1" applyFont="1" applyFill="1" applyBorder="1" applyAlignment="1">
      <alignment/>
    </xf>
    <xf numFmtId="164" fontId="55" fillId="35" borderId="14" xfId="0" applyNumberFormat="1" applyFont="1" applyFill="1" applyBorder="1" applyAlignment="1">
      <alignment/>
    </xf>
    <xf numFmtId="164" fontId="57" fillId="34" borderId="14" xfId="0" applyNumberFormat="1" applyFont="1" applyFill="1" applyBorder="1" applyAlignment="1">
      <alignment/>
    </xf>
    <xf numFmtId="164" fontId="55" fillId="35" borderId="15" xfId="0" applyNumberFormat="1" applyFont="1" applyFill="1" applyBorder="1" applyAlignment="1">
      <alignment/>
    </xf>
    <xf numFmtId="164" fontId="57" fillId="0" borderId="17" xfId="0" applyNumberFormat="1" applyFont="1" applyFill="1" applyBorder="1" applyAlignment="1">
      <alignment/>
    </xf>
    <xf numFmtId="164" fontId="55" fillId="0" borderId="17" xfId="0" applyNumberFormat="1" applyFont="1" applyFill="1" applyBorder="1" applyAlignment="1">
      <alignment/>
    </xf>
    <xf numFmtId="164" fontId="58" fillId="0" borderId="11" xfId="0" applyNumberFormat="1" applyFont="1" applyFill="1" applyBorder="1" applyAlignment="1">
      <alignment/>
    </xf>
    <xf numFmtId="164" fontId="63" fillId="0" borderId="11" xfId="0" applyNumberFormat="1" applyFont="1" applyFill="1" applyBorder="1" applyAlignment="1">
      <alignment/>
    </xf>
    <xf numFmtId="0" fontId="64" fillId="35" borderId="0" xfId="0" applyFont="1" applyFill="1" applyAlignment="1">
      <alignment horizontal="center"/>
    </xf>
    <xf numFmtId="0" fontId="66" fillId="35" borderId="0" xfId="0" applyFont="1" applyFill="1" applyBorder="1" applyAlignment="1">
      <alignment horizontal="left" vertical="center"/>
    </xf>
    <xf numFmtId="0" fontId="66" fillId="35" borderId="11" xfId="0" applyFont="1" applyFill="1" applyBorder="1" applyAlignment="1">
      <alignment horizontal="left" vertical="center"/>
    </xf>
    <xf numFmtId="14" fontId="67" fillId="35" borderId="0" xfId="0" applyNumberFormat="1" applyFont="1" applyFill="1" applyBorder="1" applyAlignment="1">
      <alignment vertical="center"/>
    </xf>
    <xf numFmtId="0" fontId="67" fillId="35" borderId="0" xfId="0" applyFont="1" applyFill="1" applyBorder="1" applyAlignment="1">
      <alignment vertical="center"/>
    </xf>
    <xf numFmtId="0" fontId="67" fillId="35" borderId="11" xfId="0" applyFont="1" applyFill="1" applyBorder="1" applyAlignment="1">
      <alignment vertical="center"/>
    </xf>
    <xf numFmtId="0" fontId="68" fillId="35" borderId="0" xfId="0" applyFont="1" applyFill="1" applyAlignment="1">
      <alignment horizontal="center"/>
    </xf>
    <xf numFmtId="0" fontId="58" fillId="34" borderId="0" xfId="0" applyFont="1" applyFill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showGridLines="0" tabSelected="1" zoomScale="75" zoomScaleNormal="75" zoomScaleSheetLayoutView="85" zoomScalePageLayoutView="0" workbookViewId="0" topLeftCell="A1">
      <selection activeCell="A51" sqref="A51"/>
    </sheetView>
  </sheetViews>
  <sheetFormatPr defaultColWidth="11.421875" defaultRowHeight="15"/>
  <cols>
    <col min="1" max="1" width="28.8515625" style="4" customWidth="1"/>
    <col min="2" max="17" width="11.00390625" style="4" customWidth="1"/>
    <col min="18" max="18" width="11.140625" style="4" customWidth="1"/>
    <col min="19" max="19" width="6.00390625" style="4" customWidth="1"/>
    <col min="20" max="22" width="11.140625" style="4" bestFit="1" customWidth="1"/>
    <col min="23" max="23" width="11.421875" style="4" customWidth="1"/>
    <col min="24" max="27" width="11.421875" style="117" customWidth="1"/>
    <col min="28" max="16384" width="11.421875" style="4" customWidth="1"/>
  </cols>
  <sheetData>
    <row r="1" spans="1:17" s="133" customFormat="1" ht="12">
      <c r="A1" s="181" t="s">
        <v>138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3">
        <v>41386</v>
      </c>
      <c r="Q1" s="184"/>
    </row>
    <row r="2" spans="1:17" s="133" customFormat="1" ht="12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5"/>
      <c r="Q2" s="185"/>
    </row>
    <row r="3" s="133" customFormat="1" ht="12"/>
    <row r="4" s="133" customFormat="1" ht="12"/>
    <row r="5" s="133" customFormat="1" ht="12"/>
    <row r="6" spans="1:17" s="133" customFormat="1" ht="18">
      <c r="A6" s="186" t="s">
        <v>147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17" s="133" customFormat="1" ht="14.25">
      <c r="A7" s="180" t="s">
        <v>141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</row>
    <row r="8" spans="24:27" ht="12">
      <c r="X8" s="4"/>
      <c r="Y8" s="4"/>
      <c r="Z8" s="4"/>
      <c r="AA8" s="4"/>
    </row>
    <row r="9" spans="24:27" ht="12">
      <c r="X9" s="4"/>
      <c r="Y9" s="4"/>
      <c r="Z9" s="4"/>
      <c r="AA9" s="4"/>
    </row>
    <row r="10" spans="1:27" ht="24" customHeight="1">
      <c r="A10" s="6" t="s">
        <v>16</v>
      </c>
      <c r="B10" s="97" t="s">
        <v>6</v>
      </c>
      <c r="C10" s="98" t="s">
        <v>70</v>
      </c>
      <c r="D10" s="97" t="s">
        <v>65</v>
      </c>
      <c r="E10" s="98" t="s">
        <v>71</v>
      </c>
      <c r="F10" s="97" t="s">
        <v>66</v>
      </c>
      <c r="G10" s="98" t="s">
        <v>67</v>
      </c>
      <c r="H10" s="97" t="s">
        <v>69</v>
      </c>
      <c r="I10" s="98" t="s">
        <v>72</v>
      </c>
      <c r="J10" s="97" t="s">
        <v>68</v>
      </c>
      <c r="K10" s="98" t="s">
        <v>73</v>
      </c>
      <c r="L10" s="97" t="s">
        <v>75</v>
      </c>
      <c r="M10" s="98" t="s">
        <v>76</v>
      </c>
      <c r="N10" s="97" t="s">
        <v>85</v>
      </c>
      <c r="O10" s="98" t="s">
        <v>86</v>
      </c>
      <c r="P10" s="97" t="s">
        <v>7</v>
      </c>
      <c r="Q10" s="98" t="s">
        <v>74</v>
      </c>
      <c r="R10" s="113"/>
      <c r="S10" s="158"/>
      <c r="X10" s="4"/>
      <c r="Y10" s="4"/>
      <c r="Z10" s="4"/>
      <c r="AA10" s="4"/>
    </row>
    <row r="11" spans="1:27" ht="15.75" customHeight="1">
      <c r="A11" s="114" t="s">
        <v>60</v>
      </c>
      <c r="B11" s="100">
        <f>+B13+B14</f>
        <v>435.8</v>
      </c>
      <c r="C11" s="101">
        <f>+C13+C14</f>
        <v>429.09999999999997</v>
      </c>
      <c r="D11" s="100">
        <f>+D13+D14</f>
        <v>471.9</v>
      </c>
      <c r="E11" s="101">
        <f>+E13+E14</f>
        <v>480.1</v>
      </c>
      <c r="F11" s="100">
        <f>+B11+D11</f>
        <v>907.7</v>
      </c>
      <c r="G11" s="101">
        <f>+C11+E11</f>
        <v>909.2</v>
      </c>
      <c r="H11" s="100">
        <f>+H13+H14</f>
        <v>346</v>
      </c>
      <c r="I11" s="101">
        <f>+I13+I14</f>
        <v>382.7</v>
      </c>
      <c r="J11" s="100">
        <f>+F11+H11</f>
        <v>1253.7</v>
      </c>
      <c r="K11" s="101">
        <f>+G11+I11</f>
        <v>1291.9</v>
      </c>
      <c r="L11" s="100">
        <f>+L13+L14</f>
        <v>555.6000000000003</v>
      </c>
      <c r="M11" s="101">
        <f>+M13+M14</f>
        <v>566.3999999999999</v>
      </c>
      <c r="N11" s="100">
        <f>+H11+L11</f>
        <v>901.6000000000003</v>
      </c>
      <c r="O11" s="101">
        <f>+I11+M11</f>
        <v>949.0999999999999</v>
      </c>
      <c r="P11" s="100">
        <f>+J11+L11</f>
        <v>1809.3000000000002</v>
      </c>
      <c r="Q11" s="101">
        <f>+K11+M11</f>
        <v>1858.3</v>
      </c>
      <c r="R11" s="113"/>
      <c r="S11" s="118"/>
      <c r="X11" s="4"/>
      <c r="Y11" s="4"/>
      <c r="Z11" s="4"/>
      <c r="AA11" s="4"/>
    </row>
    <row r="12" spans="1:27" ht="9" customHeight="1">
      <c r="A12" s="119"/>
      <c r="B12" s="112"/>
      <c r="C12" s="113"/>
      <c r="D12" s="112"/>
      <c r="E12" s="113"/>
      <c r="F12" s="112"/>
      <c r="G12" s="113"/>
      <c r="H12" s="112"/>
      <c r="I12" s="113"/>
      <c r="J12" s="112"/>
      <c r="K12" s="113"/>
      <c r="L12" s="112"/>
      <c r="M12" s="113"/>
      <c r="N12" s="112"/>
      <c r="O12" s="113"/>
      <c r="P12" s="112"/>
      <c r="Q12" s="113"/>
      <c r="R12" s="113"/>
      <c r="S12" s="158"/>
      <c r="X12" s="4"/>
      <c r="Y12" s="4"/>
      <c r="Z12" s="4"/>
      <c r="AA12" s="4"/>
    </row>
    <row r="13" spans="1:27" ht="15" customHeight="1">
      <c r="A13" s="108" t="s">
        <v>63</v>
      </c>
      <c r="B13" s="109">
        <v>420.1</v>
      </c>
      <c r="C13" s="110">
        <v>414.4</v>
      </c>
      <c r="D13" s="109">
        <v>458</v>
      </c>
      <c r="E13" s="110">
        <v>471.5</v>
      </c>
      <c r="F13" s="109">
        <f aca="true" t="shared" si="0" ref="F13:G29">+B13+D13</f>
        <v>878.1</v>
      </c>
      <c r="G13" s="110">
        <f t="shared" si="0"/>
        <v>885.9</v>
      </c>
      <c r="H13" s="109">
        <v>335.5</v>
      </c>
      <c r="I13" s="110">
        <v>355</v>
      </c>
      <c r="J13" s="109">
        <f aca="true" t="shared" si="1" ref="J13:K29">+F13+H13</f>
        <v>1213.6</v>
      </c>
      <c r="K13" s="110">
        <f t="shared" si="1"/>
        <v>1240.9</v>
      </c>
      <c r="L13" s="109">
        <v>524.2000000000003</v>
      </c>
      <c r="M13" s="110">
        <v>540.3999999999999</v>
      </c>
      <c r="N13" s="109">
        <f aca="true" t="shared" si="2" ref="N13:O29">+H13+L13</f>
        <v>859.7000000000003</v>
      </c>
      <c r="O13" s="110">
        <f t="shared" si="2"/>
        <v>895.3999999999999</v>
      </c>
      <c r="P13" s="109">
        <f aca="true" t="shared" si="3" ref="P13:Q29">+J13+L13</f>
        <v>1737.8000000000002</v>
      </c>
      <c r="Q13" s="110">
        <f t="shared" si="3"/>
        <v>1781.3</v>
      </c>
      <c r="R13" s="113"/>
      <c r="S13" s="158"/>
      <c r="X13" s="4"/>
      <c r="Y13" s="4"/>
      <c r="Z13" s="4"/>
      <c r="AA13" s="4"/>
    </row>
    <row r="14" spans="1:27" ht="12">
      <c r="A14" s="108" t="s">
        <v>11</v>
      </c>
      <c r="B14" s="109">
        <v>15.7</v>
      </c>
      <c r="C14" s="110">
        <v>14.7</v>
      </c>
      <c r="D14" s="109">
        <v>13.9</v>
      </c>
      <c r="E14" s="110">
        <v>8.6</v>
      </c>
      <c r="F14" s="109">
        <f t="shared" si="0"/>
        <v>29.6</v>
      </c>
      <c r="G14" s="110">
        <f t="shared" si="0"/>
        <v>23.299999999999997</v>
      </c>
      <c r="H14" s="109">
        <v>10.5</v>
      </c>
      <c r="I14" s="110">
        <v>27.7</v>
      </c>
      <c r="J14" s="109">
        <f t="shared" si="1"/>
        <v>40.1</v>
      </c>
      <c r="K14" s="110">
        <f t="shared" si="1"/>
        <v>51</v>
      </c>
      <c r="L14" s="109">
        <v>31.4</v>
      </c>
      <c r="M14" s="110">
        <v>26</v>
      </c>
      <c r="N14" s="109">
        <f t="shared" si="2"/>
        <v>41.9</v>
      </c>
      <c r="O14" s="110">
        <f t="shared" si="2"/>
        <v>53.7</v>
      </c>
      <c r="P14" s="109">
        <f t="shared" si="3"/>
        <v>71.5</v>
      </c>
      <c r="Q14" s="110">
        <f t="shared" si="3"/>
        <v>77</v>
      </c>
      <c r="R14" s="110"/>
      <c r="S14" s="121"/>
      <c r="X14" s="4"/>
      <c r="Y14" s="4"/>
      <c r="Z14" s="4"/>
      <c r="AA14" s="4"/>
    </row>
    <row r="15" spans="1:27" ht="9" customHeight="1">
      <c r="A15" s="108"/>
      <c r="B15" s="109"/>
      <c r="C15" s="110"/>
      <c r="D15" s="109"/>
      <c r="E15" s="110"/>
      <c r="F15" s="109"/>
      <c r="G15" s="110"/>
      <c r="H15" s="109"/>
      <c r="I15" s="110"/>
      <c r="J15" s="109"/>
      <c r="K15" s="110"/>
      <c r="L15" s="109"/>
      <c r="M15" s="110"/>
      <c r="N15" s="109"/>
      <c r="O15" s="110"/>
      <c r="P15" s="109"/>
      <c r="Q15" s="110"/>
      <c r="R15" s="113"/>
      <c r="S15" s="158"/>
      <c r="X15" s="4"/>
      <c r="Y15" s="4"/>
      <c r="Z15" s="4"/>
      <c r="AA15" s="4"/>
    </row>
    <row r="16" spans="1:27" ht="15.75" customHeight="1">
      <c r="A16" s="114" t="s">
        <v>10</v>
      </c>
      <c r="B16" s="100">
        <f>+B18+B19+B20</f>
        <v>67.2</v>
      </c>
      <c r="C16" s="101">
        <f>+C18+C19+C20</f>
        <v>59.2</v>
      </c>
      <c r="D16" s="100">
        <f>+D18+D19+D20</f>
        <v>52.699999999999996</v>
      </c>
      <c r="E16" s="101">
        <f>+E18+E19+E20</f>
        <v>49.9</v>
      </c>
      <c r="F16" s="100">
        <f t="shared" si="0"/>
        <v>119.9</v>
      </c>
      <c r="G16" s="101">
        <f t="shared" si="0"/>
        <v>109.1</v>
      </c>
      <c r="H16" s="100">
        <f>+H18+H19+H20</f>
        <v>47.39999999999999</v>
      </c>
      <c r="I16" s="101">
        <f>+I18+I19+I20</f>
        <v>43.9</v>
      </c>
      <c r="J16" s="100">
        <f t="shared" si="1"/>
        <v>167.3</v>
      </c>
      <c r="K16" s="101">
        <f t="shared" si="1"/>
        <v>153</v>
      </c>
      <c r="L16" s="100">
        <f>+L18+L19+L20</f>
        <v>73</v>
      </c>
      <c r="M16" s="101">
        <f>+M18+M19+M20</f>
        <v>75.1</v>
      </c>
      <c r="N16" s="100">
        <f t="shared" si="2"/>
        <v>120.39999999999999</v>
      </c>
      <c r="O16" s="101">
        <f t="shared" si="2"/>
        <v>119</v>
      </c>
      <c r="P16" s="100">
        <f t="shared" si="3"/>
        <v>240.3</v>
      </c>
      <c r="Q16" s="101">
        <f t="shared" si="3"/>
        <v>228.1</v>
      </c>
      <c r="R16" s="113"/>
      <c r="S16" s="118"/>
      <c r="X16" s="4"/>
      <c r="Y16" s="4"/>
      <c r="Z16" s="4"/>
      <c r="AA16" s="4"/>
    </row>
    <row r="17" spans="1:27" ht="9" customHeight="1">
      <c r="A17" s="119"/>
      <c r="B17" s="112"/>
      <c r="C17" s="113"/>
      <c r="D17" s="112"/>
      <c r="E17" s="113"/>
      <c r="F17" s="112"/>
      <c r="G17" s="113"/>
      <c r="H17" s="112"/>
      <c r="I17" s="113"/>
      <c r="J17" s="112"/>
      <c r="K17" s="113"/>
      <c r="L17" s="112"/>
      <c r="M17" s="113"/>
      <c r="N17" s="112"/>
      <c r="O17" s="113"/>
      <c r="P17" s="112"/>
      <c r="Q17" s="113"/>
      <c r="R17" s="113"/>
      <c r="S17" s="158"/>
      <c r="X17" s="4"/>
      <c r="Y17" s="4"/>
      <c r="Z17" s="4"/>
      <c r="AA17" s="4"/>
    </row>
    <row r="18" spans="1:27" ht="15" customHeight="1">
      <c r="A18" s="108" t="s">
        <v>135</v>
      </c>
      <c r="B18" s="109">
        <v>29.2</v>
      </c>
      <c r="C18" s="110">
        <v>22.2</v>
      </c>
      <c r="D18" s="109">
        <v>16.8</v>
      </c>
      <c r="E18" s="110">
        <v>16.2</v>
      </c>
      <c r="F18" s="109">
        <f t="shared" si="0"/>
        <v>46</v>
      </c>
      <c r="G18" s="110">
        <f t="shared" si="0"/>
        <v>38.4</v>
      </c>
      <c r="H18" s="109">
        <v>15.799999999999997</v>
      </c>
      <c r="I18" s="110">
        <v>12.5</v>
      </c>
      <c r="J18" s="109">
        <f t="shared" si="1"/>
        <v>61.8</v>
      </c>
      <c r="K18" s="110">
        <f t="shared" si="1"/>
        <v>50.9</v>
      </c>
      <c r="L18" s="109">
        <v>22.299999999999997</v>
      </c>
      <c r="M18" s="110">
        <v>27.4</v>
      </c>
      <c r="N18" s="109">
        <f t="shared" si="2"/>
        <v>38.099999999999994</v>
      </c>
      <c r="O18" s="110">
        <f t="shared" si="2"/>
        <v>39.9</v>
      </c>
      <c r="P18" s="109">
        <f t="shared" si="3"/>
        <v>84.1</v>
      </c>
      <c r="Q18" s="110">
        <f t="shared" si="3"/>
        <v>78.3</v>
      </c>
      <c r="R18" s="113"/>
      <c r="S18" s="158"/>
      <c r="X18" s="4"/>
      <c r="Y18" s="4"/>
      <c r="Z18" s="4"/>
      <c r="AA18" s="4"/>
    </row>
    <row r="19" spans="1:27" ht="15" customHeight="1">
      <c r="A19" s="108" t="s">
        <v>136</v>
      </c>
      <c r="B19" s="109">
        <v>30.5</v>
      </c>
      <c r="C19" s="110">
        <v>29.5</v>
      </c>
      <c r="D19" s="109">
        <v>26</v>
      </c>
      <c r="E19" s="110">
        <v>24.6</v>
      </c>
      <c r="F19" s="109">
        <f t="shared" si="0"/>
        <v>56.5</v>
      </c>
      <c r="G19" s="110">
        <f t="shared" si="0"/>
        <v>54.1</v>
      </c>
      <c r="H19" s="109">
        <v>18.299999999999997</v>
      </c>
      <c r="I19" s="110">
        <v>21.4</v>
      </c>
      <c r="J19" s="109">
        <f t="shared" si="1"/>
        <v>74.8</v>
      </c>
      <c r="K19" s="110">
        <f t="shared" si="1"/>
        <v>75.5</v>
      </c>
      <c r="L19" s="109">
        <v>24.5</v>
      </c>
      <c r="M19" s="110">
        <v>24.900000000000006</v>
      </c>
      <c r="N19" s="109">
        <f t="shared" si="2"/>
        <v>42.8</v>
      </c>
      <c r="O19" s="110">
        <f t="shared" si="2"/>
        <v>46.300000000000004</v>
      </c>
      <c r="P19" s="109">
        <f t="shared" si="3"/>
        <v>99.3</v>
      </c>
      <c r="Q19" s="110">
        <f t="shared" si="3"/>
        <v>100.4</v>
      </c>
      <c r="R19" s="113"/>
      <c r="S19" s="158"/>
      <c r="X19" s="4"/>
      <c r="Y19" s="4"/>
      <c r="Z19" s="4"/>
      <c r="AA19" s="4"/>
    </row>
    <row r="20" spans="1:27" ht="15.75" customHeight="1">
      <c r="A20" s="108" t="s">
        <v>137</v>
      </c>
      <c r="B20" s="109">
        <v>7.5</v>
      </c>
      <c r="C20" s="110">
        <v>7.5</v>
      </c>
      <c r="D20" s="109">
        <v>9.9</v>
      </c>
      <c r="E20" s="110">
        <v>9.1</v>
      </c>
      <c r="F20" s="109">
        <f t="shared" si="0"/>
        <v>17.4</v>
      </c>
      <c r="G20" s="110">
        <f t="shared" si="0"/>
        <v>16.6</v>
      </c>
      <c r="H20" s="109">
        <v>13.3</v>
      </c>
      <c r="I20" s="110">
        <v>10</v>
      </c>
      <c r="J20" s="109">
        <f t="shared" si="1"/>
        <v>30.7</v>
      </c>
      <c r="K20" s="110">
        <f t="shared" si="1"/>
        <v>26.6</v>
      </c>
      <c r="L20" s="109">
        <v>26.2</v>
      </c>
      <c r="M20" s="110">
        <v>22.799999999999997</v>
      </c>
      <c r="N20" s="109">
        <f t="shared" si="2"/>
        <v>39.5</v>
      </c>
      <c r="O20" s="110">
        <f t="shared" si="2"/>
        <v>32.8</v>
      </c>
      <c r="P20" s="109">
        <f t="shared" si="3"/>
        <v>56.9</v>
      </c>
      <c r="Q20" s="110">
        <f t="shared" si="3"/>
        <v>49.4</v>
      </c>
      <c r="R20" s="110"/>
      <c r="S20" s="121"/>
      <c r="X20" s="4"/>
      <c r="Y20" s="4"/>
      <c r="Z20" s="4"/>
      <c r="AA20" s="4"/>
    </row>
    <row r="21" spans="1:27" ht="9" customHeight="1">
      <c r="A21" s="111"/>
      <c r="B21" s="109"/>
      <c r="C21" s="110"/>
      <c r="D21" s="109"/>
      <c r="E21" s="110"/>
      <c r="F21" s="109"/>
      <c r="G21" s="110"/>
      <c r="H21" s="109"/>
      <c r="I21" s="110"/>
      <c r="J21" s="109"/>
      <c r="K21" s="110"/>
      <c r="L21" s="109"/>
      <c r="M21" s="110"/>
      <c r="N21" s="109"/>
      <c r="O21" s="110"/>
      <c r="P21" s="109"/>
      <c r="Q21" s="110"/>
      <c r="R21" s="113"/>
      <c r="S21" s="158"/>
      <c r="X21" s="4"/>
      <c r="Y21" s="4"/>
      <c r="Z21" s="4"/>
      <c r="AA21" s="4"/>
    </row>
    <row r="22" spans="1:27" ht="15.75" customHeight="1">
      <c r="A22" s="114" t="s">
        <v>127</v>
      </c>
      <c r="B22" s="100">
        <f>+B24+B25</f>
        <v>123.5</v>
      </c>
      <c r="C22" s="101">
        <f>+C24+C25</f>
        <v>123</v>
      </c>
      <c r="D22" s="100">
        <f>+D24+D25</f>
        <v>145.79999999999998</v>
      </c>
      <c r="E22" s="101">
        <f>+E24+E25</f>
        <v>131.6</v>
      </c>
      <c r="F22" s="100">
        <f t="shared" si="0"/>
        <v>269.29999999999995</v>
      </c>
      <c r="G22" s="101">
        <f t="shared" si="0"/>
        <v>254.6</v>
      </c>
      <c r="H22" s="100">
        <f>+H24+H25</f>
        <v>156.10000000000002</v>
      </c>
      <c r="I22" s="101">
        <f>+I24+I25</f>
        <v>132.79999999999998</v>
      </c>
      <c r="J22" s="100">
        <f t="shared" si="1"/>
        <v>425.4</v>
      </c>
      <c r="K22" s="101">
        <f t="shared" si="1"/>
        <v>387.4</v>
      </c>
      <c r="L22" s="100">
        <f>+L24+L25</f>
        <v>137.3</v>
      </c>
      <c r="M22" s="101">
        <f>+M24+M25</f>
        <v>137.5</v>
      </c>
      <c r="N22" s="100">
        <f t="shared" si="2"/>
        <v>293.40000000000003</v>
      </c>
      <c r="O22" s="101">
        <f t="shared" si="2"/>
        <v>270.29999999999995</v>
      </c>
      <c r="P22" s="100">
        <f t="shared" si="3"/>
        <v>562.7</v>
      </c>
      <c r="Q22" s="101">
        <f t="shared" si="3"/>
        <v>524.9</v>
      </c>
      <c r="R22" s="113"/>
      <c r="S22" s="118"/>
      <c r="X22" s="4"/>
      <c r="Y22" s="4"/>
      <c r="Z22" s="4"/>
      <c r="AA22" s="4"/>
    </row>
    <row r="23" spans="1:27" ht="9" customHeight="1">
      <c r="A23" s="119"/>
      <c r="B23" s="112"/>
      <c r="C23" s="113"/>
      <c r="D23" s="112"/>
      <c r="E23" s="113"/>
      <c r="F23" s="112"/>
      <c r="G23" s="113"/>
      <c r="H23" s="112"/>
      <c r="I23" s="113"/>
      <c r="J23" s="112"/>
      <c r="K23" s="113"/>
      <c r="L23" s="112"/>
      <c r="M23" s="113"/>
      <c r="N23" s="112"/>
      <c r="O23" s="113"/>
      <c r="P23" s="112"/>
      <c r="Q23" s="113"/>
      <c r="R23" s="113"/>
      <c r="S23" s="158"/>
      <c r="X23" s="4"/>
      <c r="Y23" s="4"/>
      <c r="Z23" s="4"/>
      <c r="AA23" s="4"/>
    </row>
    <row r="24" spans="1:27" ht="15" customHeight="1">
      <c r="A24" s="108" t="s">
        <v>12</v>
      </c>
      <c r="B24" s="109">
        <v>101.9</v>
      </c>
      <c r="C24" s="110">
        <v>101.2</v>
      </c>
      <c r="D24" s="109">
        <v>123.1</v>
      </c>
      <c r="E24" s="110">
        <v>106.8</v>
      </c>
      <c r="F24" s="109">
        <f t="shared" si="0"/>
        <v>225</v>
      </c>
      <c r="G24" s="110">
        <f t="shared" si="0"/>
        <v>208</v>
      </c>
      <c r="H24" s="109">
        <v>135.8</v>
      </c>
      <c r="I24" s="110">
        <v>112.6</v>
      </c>
      <c r="J24" s="109">
        <f t="shared" si="1"/>
        <v>360.8</v>
      </c>
      <c r="K24" s="110">
        <f t="shared" si="1"/>
        <v>320.6</v>
      </c>
      <c r="L24" s="109">
        <v>114.30000000000001</v>
      </c>
      <c r="M24" s="110">
        <v>113.69999999999999</v>
      </c>
      <c r="N24" s="109">
        <f t="shared" si="2"/>
        <v>250.10000000000002</v>
      </c>
      <c r="O24" s="110">
        <f t="shared" si="2"/>
        <v>226.29999999999998</v>
      </c>
      <c r="P24" s="109">
        <f t="shared" si="3"/>
        <v>475.1</v>
      </c>
      <c r="Q24" s="110">
        <f t="shared" si="3"/>
        <v>434.3</v>
      </c>
      <c r="R24" s="113"/>
      <c r="S24" s="158"/>
      <c r="X24" s="4"/>
      <c r="Y24" s="4"/>
      <c r="Z24" s="4"/>
      <c r="AA24" s="4"/>
    </row>
    <row r="25" spans="1:27" ht="15.75" customHeight="1">
      <c r="A25" s="108" t="s">
        <v>131</v>
      </c>
      <c r="B25" s="109">
        <v>21.6</v>
      </c>
      <c r="C25" s="110">
        <v>21.8</v>
      </c>
      <c r="D25" s="109">
        <v>22.7</v>
      </c>
      <c r="E25" s="110">
        <v>24.8</v>
      </c>
      <c r="F25" s="109">
        <f t="shared" si="0"/>
        <v>44.3</v>
      </c>
      <c r="G25" s="110">
        <f t="shared" si="0"/>
        <v>46.6</v>
      </c>
      <c r="H25" s="109">
        <v>20.299999999999997</v>
      </c>
      <c r="I25" s="110">
        <v>20.2</v>
      </c>
      <c r="J25" s="109">
        <f t="shared" si="1"/>
        <v>64.6</v>
      </c>
      <c r="K25" s="110">
        <f t="shared" si="1"/>
        <v>66.8</v>
      </c>
      <c r="L25" s="109">
        <v>23</v>
      </c>
      <c r="M25" s="110">
        <v>23.799999999999997</v>
      </c>
      <c r="N25" s="109">
        <f t="shared" si="2"/>
        <v>43.3</v>
      </c>
      <c r="O25" s="110">
        <f t="shared" si="2"/>
        <v>44</v>
      </c>
      <c r="P25" s="109">
        <f t="shared" si="3"/>
        <v>87.6</v>
      </c>
      <c r="Q25" s="110">
        <f t="shared" si="3"/>
        <v>90.6</v>
      </c>
      <c r="R25" s="110"/>
      <c r="S25" s="121"/>
      <c r="X25" s="4"/>
      <c r="Y25" s="4"/>
      <c r="Z25" s="4"/>
      <c r="AA25" s="4"/>
    </row>
    <row r="26" spans="1:27" ht="9" customHeight="1">
      <c r="A26" s="108"/>
      <c r="B26" s="109"/>
      <c r="C26" s="110"/>
      <c r="D26" s="109"/>
      <c r="E26" s="110"/>
      <c r="F26" s="109"/>
      <c r="G26" s="110"/>
      <c r="H26" s="109"/>
      <c r="I26" s="110"/>
      <c r="J26" s="109"/>
      <c r="K26" s="110"/>
      <c r="L26" s="109"/>
      <c r="M26" s="110"/>
      <c r="N26" s="109"/>
      <c r="O26" s="110"/>
      <c r="P26" s="109"/>
      <c r="Q26" s="110"/>
      <c r="R26" s="113"/>
      <c r="S26" s="158"/>
      <c r="X26" s="4"/>
      <c r="Y26" s="4"/>
      <c r="Z26" s="4"/>
      <c r="AA26" s="4"/>
    </row>
    <row r="27" spans="1:27" ht="15.75" customHeight="1">
      <c r="A27" s="114" t="s">
        <v>13</v>
      </c>
      <c r="B27" s="100">
        <v>2.1</v>
      </c>
      <c r="C27" s="101">
        <v>3.1</v>
      </c>
      <c r="D27" s="100">
        <v>2.2</v>
      </c>
      <c r="E27" s="101">
        <v>1.6</v>
      </c>
      <c r="F27" s="100">
        <f t="shared" si="0"/>
        <v>4.300000000000001</v>
      </c>
      <c r="G27" s="101">
        <f t="shared" si="0"/>
        <v>4.7</v>
      </c>
      <c r="H27" s="100">
        <v>2.2</v>
      </c>
      <c r="I27" s="101">
        <v>1.8</v>
      </c>
      <c r="J27" s="100">
        <f t="shared" si="1"/>
        <v>6.500000000000001</v>
      </c>
      <c r="K27" s="101">
        <f t="shared" si="1"/>
        <v>6.5</v>
      </c>
      <c r="L27" s="100">
        <v>1.8000000000000007</v>
      </c>
      <c r="M27" s="101">
        <v>1.9000000000000004</v>
      </c>
      <c r="N27" s="100">
        <f t="shared" si="2"/>
        <v>4.000000000000001</v>
      </c>
      <c r="O27" s="101">
        <f t="shared" si="2"/>
        <v>3.7</v>
      </c>
      <c r="P27" s="100">
        <f t="shared" si="3"/>
        <v>8.3</v>
      </c>
      <c r="Q27" s="101">
        <f t="shared" si="3"/>
        <v>8.4</v>
      </c>
      <c r="R27" s="113"/>
      <c r="S27" s="118"/>
      <c r="X27" s="4"/>
      <c r="Y27" s="4"/>
      <c r="Z27" s="4"/>
      <c r="AA27" s="4"/>
    </row>
    <row r="28" spans="1:27" ht="12">
      <c r="A28" s="119"/>
      <c r="B28" s="120"/>
      <c r="C28" s="113"/>
      <c r="D28" s="120"/>
      <c r="E28" s="113"/>
      <c r="F28" s="120"/>
      <c r="G28" s="113"/>
      <c r="H28" s="120"/>
      <c r="I28" s="113"/>
      <c r="J28" s="120"/>
      <c r="K28" s="113"/>
      <c r="L28" s="120"/>
      <c r="M28" s="113"/>
      <c r="N28" s="120"/>
      <c r="O28" s="113"/>
      <c r="P28" s="112"/>
      <c r="Q28" s="113"/>
      <c r="R28" s="113"/>
      <c r="S28" s="158"/>
      <c r="X28" s="4"/>
      <c r="Y28" s="4"/>
      <c r="Z28" s="4"/>
      <c r="AA28" s="4"/>
    </row>
    <row r="29" spans="1:27" ht="17.25" customHeight="1">
      <c r="A29" s="114" t="s">
        <v>144</v>
      </c>
      <c r="B29" s="100">
        <f>+B27+B22+B16+B11</f>
        <v>628.6</v>
      </c>
      <c r="C29" s="101">
        <f>+C27+C22+C16+C11</f>
        <v>614.4</v>
      </c>
      <c r="D29" s="100">
        <f>+D27+D22+D16+D11</f>
        <v>672.5999999999999</v>
      </c>
      <c r="E29" s="101">
        <f>+E27+E22+E16+E11</f>
        <v>663.2</v>
      </c>
      <c r="F29" s="100">
        <f t="shared" si="0"/>
        <v>1301.1999999999998</v>
      </c>
      <c r="G29" s="101">
        <f t="shared" si="0"/>
        <v>1277.6</v>
      </c>
      <c r="H29" s="100">
        <f>+H27+H22+H16+H11</f>
        <v>551.7</v>
      </c>
      <c r="I29" s="101">
        <f>+I27+I22+I16+I11</f>
        <v>561.2</v>
      </c>
      <c r="J29" s="100">
        <f t="shared" si="1"/>
        <v>1852.8999999999999</v>
      </c>
      <c r="K29" s="101">
        <f t="shared" si="1"/>
        <v>1838.8</v>
      </c>
      <c r="L29" s="100">
        <f>+L27+L22+L16+L11</f>
        <v>767.7000000000003</v>
      </c>
      <c r="M29" s="101">
        <f>+M27+M22+M16+M11</f>
        <v>780.8999999999999</v>
      </c>
      <c r="N29" s="100">
        <f t="shared" si="2"/>
        <v>1319.4000000000003</v>
      </c>
      <c r="O29" s="101">
        <f t="shared" si="2"/>
        <v>1342.1</v>
      </c>
      <c r="P29" s="100">
        <f t="shared" si="3"/>
        <v>2620.6000000000004</v>
      </c>
      <c r="Q29" s="101">
        <f t="shared" si="3"/>
        <v>2619.7</v>
      </c>
      <c r="X29" s="4"/>
      <c r="Y29" s="4"/>
      <c r="Z29" s="4"/>
      <c r="AA29" s="4"/>
    </row>
    <row r="31" ht="12">
      <c r="B31" s="5"/>
    </row>
    <row r="32" ht="12">
      <c r="B32" s="5"/>
    </row>
    <row r="33" spans="1:27" ht="12">
      <c r="A33" s="5"/>
      <c r="X33" s="4"/>
      <c r="Y33" s="4"/>
      <c r="Z33" s="4"/>
      <c r="AA33" s="4"/>
    </row>
    <row r="34" spans="1:27" ht="12">
      <c r="A34" s="5"/>
      <c r="X34" s="4"/>
      <c r="Y34" s="4"/>
      <c r="Z34" s="4"/>
      <c r="AA34" s="4"/>
    </row>
    <row r="35" spans="1:17" s="133" customFormat="1" ht="12">
      <c r="A35" s="181" t="s">
        <v>145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3">
        <v>41386</v>
      </c>
      <c r="Q35" s="184"/>
    </row>
    <row r="36" spans="1:17" s="133" customFormat="1" ht="12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5"/>
      <c r="Q36" s="185"/>
    </row>
    <row r="37" spans="1:27" ht="12">
      <c r="A37" s="5"/>
      <c r="X37" s="4"/>
      <c r="Y37" s="4"/>
      <c r="Z37" s="4"/>
      <c r="AA37" s="4"/>
    </row>
    <row r="38" spans="1:27" ht="12">
      <c r="A38" s="5"/>
      <c r="X38" s="4"/>
      <c r="Y38" s="4"/>
      <c r="Z38" s="4"/>
      <c r="AA38" s="4"/>
    </row>
    <row r="39" spans="1:17" s="133" customFormat="1" ht="18">
      <c r="A39" s="186" t="s">
        <v>148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</row>
    <row r="40" spans="1:17" s="133" customFormat="1" ht="14.25">
      <c r="A40" s="180" t="s">
        <v>142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</row>
    <row r="41" spans="24:27" ht="12">
      <c r="X41" s="4"/>
      <c r="Y41" s="4"/>
      <c r="Z41" s="4"/>
      <c r="AA41" s="4"/>
    </row>
    <row r="42" spans="3:22" ht="12"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7" ht="24" customHeight="1">
      <c r="A43" s="6" t="s">
        <v>17</v>
      </c>
      <c r="B43" s="97" t="s">
        <v>9</v>
      </c>
      <c r="C43" s="98" t="s">
        <v>89</v>
      </c>
      <c r="D43" s="97" t="s">
        <v>77</v>
      </c>
      <c r="E43" s="98" t="s">
        <v>90</v>
      </c>
      <c r="F43" s="97" t="s">
        <v>80</v>
      </c>
      <c r="G43" s="98" t="s">
        <v>81</v>
      </c>
      <c r="H43" s="97" t="s">
        <v>79</v>
      </c>
      <c r="I43" s="98" t="s">
        <v>82</v>
      </c>
      <c r="J43" s="97" t="s">
        <v>68</v>
      </c>
      <c r="K43" s="98" t="s">
        <v>73</v>
      </c>
      <c r="L43" s="97" t="s">
        <v>83</v>
      </c>
      <c r="M43" s="98" t="s">
        <v>84</v>
      </c>
      <c r="N43" s="97" t="s">
        <v>87</v>
      </c>
      <c r="O43" s="98" t="s">
        <v>88</v>
      </c>
      <c r="P43" s="97" t="s">
        <v>7</v>
      </c>
      <c r="Q43" s="98" t="s">
        <v>74</v>
      </c>
      <c r="R43" s="98"/>
      <c r="X43" s="4"/>
      <c r="Y43" s="4"/>
      <c r="Z43" s="4"/>
      <c r="AA43" s="4"/>
    </row>
    <row r="44" spans="1:27" ht="15.75" customHeight="1">
      <c r="A44" s="114" t="s">
        <v>128</v>
      </c>
      <c r="B44" s="100">
        <f>+B46+B47</f>
        <v>435.8</v>
      </c>
      <c r="C44" s="101">
        <f>+C46+C47</f>
        <v>429.09999999999997</v>
      </c>
      <c r="D44" s="100">
        <f>+D46+D47</f>
        <v>471.9</v>
      </c>
      <c r="E44" s="101">
        <f>+E46+E47</f>
        <v>480.1</v>
      </c>
      <c r="F44" s="100">
        <f>+B44+D44</f>
        <v>907.7</v>
      </c>
      <c r="G44" s="101">
        <f>+C44+E44</f>
        <v>909.2</v>
      </c>
      <c r="H44" s="100">
        <f>+H46+H47</f>
        <v>346</v>
      </c>
      <c r="I44" s="101">
        <f>+I46+I47</f>
        <v>382.7</v>
      </c>
      <c r="J44" s="100">
        <f>+F44+H44</f>
        <v>1253.7</v>
      </c>
      <c r="K44" s="101">
        <f>+G44+I44</f>
        <v>1291.9</v>
      </c>
      <c r="L44" s="100">
        <f>+L46+L47</f>
        <v>555.6000000000003</v>
      </c>
      <c r="M44" s="101">
        <f>+M46+M47</f>
        <v>566.3999999999999</v>
      </c>
      <c r="N44" s="100">
        <f>+H44+L44</f>
        <v>901.6000000000003</v>
      </c>
      <c r="O44" s="101">
        <f>+I44+M44</f>
        <v>949.0999999999999</v>
      </c>
      <c r="P44" s="100">
        <f>+J44+L44</f>
        <v>1809.3000000000002</v>
      </c>
      <c r="Q44" s="101">
        <f>+K44+M44</f>
        <v>1858.3</v>
      </c>
      <c r="R44" s="113"/>
      <c r="X44" s="4"/>
      <c r="Y44" s="4"/>
      <c r="Z44" s="4"/>
      <c r="AA44" s="4"/>
    </row>
    <row r="45" spans="1:27" ht="9" customHeight="1">
      <c r="A45" s="119"/>
      <c r="B45" s="112"/>
      <c r="C45" s="113"/>
      <c r="D45" s="112"/>
      <c r="E45" s="113"/>
      <c r="F45" s="112"/>
      <c r="G45" s="113"/>
      <c r="H45" s="112"/>
      <c r="I45" s="113"/>
      <c r="J45" s="112"/>
      <c r="K45" s="113"/>
      <c r="L45" s="112"/>
      <c r="M45" s="113"/>
      <c r="N45" s="112"/>
      <c r="O45" s="113"/>
      <c r="P45" s="112"/>
      <c r="Q45" s="113"/>
      <c r="R45" s="113"/>
      <c r="X45" s="4"/>
      <c r="Y45" s="4"/>
      <c r="Z45" s="4"/>
      <c r="AA45" s="4"/>
    </row>
    <row r="46" spans="1:27" ht="15" customHeight="1">
      <c r="A46" s="108" t="s">
        <v>130</v>
      </c>
      <c r="B46" s="109">
        <v>420.1</v>
      </c>
      <c r="C46" s="110">
        <v>414.4</v>
      </c>
      <c r="D46" s="109">
        <v>458</v>
      </c>
      <c r="E46" s="110">
        <v>471.5</v>
      </c>
      <c r="F46" s="109">
        <f>+B46+D46</f>
        <v>878.1</v>
      </c>
      <c r="G46" s="110">
        <f>+C46+E46</f>
        <v>885.9</v>
      </c>
      <c r="H46" s="109">
        <v>335.5</v>
      </c>
      <c r="I46" s="110">
        <v>355</v>
      </c>
      <c r="J46" s="109">
        <f>+F46+H46</f>
        <v>1213.6</v>
      </c>
      <c r="K46" s="110">
        <f>+G46+I46</f>
        <v>1240.9</v>
      </c>
      <c r="L46" s="109">
        <v>524.2000000000003</v>
      </c>
      <c r="M46" s="110">
        <v>540.3999999999999</v>
      </c>
      <c r="N46" s="109">
        <f>+H46+L46</f>
        <v>859.7000000000003</v>
      </c>
      <c r="O46" s="110">
        <f>+I46+M46</f>
        <v>895.3999999999999</v>
      </c>
      <c r="P46" s="109">
        <f>+J46+L46</f>
        <v>1737.8000000000002</v>
      </c>
      <c r="Q46" s="110">
        <f>+K46+M46</f>
        <v>1781.3</v>
      </c>
      <c r="R46" s="110"/>
      <c r="X46" s="4"/>
      <c r="Y46" s="4"/>
      <c r="Z46" s="4"/>
      <c r="AA46" s="4"/>
    </row>
    <row r="47" spans="1:27" ht="12">
      <c r="A47" s="108" t="s">
        <v>1</v>
      </c>
      <c r="B47" s="109">
        <v>15.7</v>
      </c>
      <c r="C47" s="110">
        <v>14.7</v>
      </c>
      <c r="D47" s="109">
        <v>13.9</v>
      </c>
      <c r="E47" s="110">
        <v>8.6</v>
      </c>
      <c r="F47" s="109">
        <f>+B47+D47</f>
        <v>29.6</v>
      </c>
      <c r="G47" s="110">
        <f>+C47+E47</f>
        <v>23.299999999999997</v>
      </c>
      <c r="H47" s="109">
        <v>10.5</v>
      </c>
      <c r="I47" s="110">
        <v>27.7</v>
      </c>
      <c r="J47" s="109">
        <f>+F47+H47</f>
        <v>40.1</v>
      </c>
      <c r="K47" s="110">
        <f>+G47+I47</f>
        <v>51</v>
      </c>
      <c r="L47" s="109">
        <v>31.4</v>
      </c>
      <c r="M47" s="110">
        <v>26</v>
      </c>
      <c r="N47" s="109">
        <f>+H47+L47</f>
        <v>41.9</v>
      </c>
      <c r="O47" s="110">
        <f>+I47+M47</f>
        <v>53.7</v>
      </c>
      <c r="P47" s="109">
        <f>+J47+L47</f>
        <v>71.5</v>
      </c>
      <c r="Q47" s="110">
        <f>+K47+M47</f>
        <v>77</v>
      </c>
      <c r="R47" s="110"/>
      <c r="X47" s="4"/>
      <c r="Y47" s="4"/>
      <c r="Z47" s="4"/>
      <c r="AA47" s="4"/>
    </row>
    <row r="48" spans="1:27" ht="9" customHeight="1">
      <c r="A48" s="108"/>
      <c r="B48" s="109"/>
      <c r="C48" s="110"/>
      <c r="D48" s="109"/>
      <c r="E48" s="110"/>
      <c r="F48" s="109"/>
      <c r="G48" s="110"/>
      <c r="H48" s="109"/>
      <c r="I48" s="110"/>
      <c r="J48" s="109"/>
      <c r="K48" s="110"/>
      <c r="L48" s="109"/>
      <c r="M48" s="110"/>
      <c r="N48" s="109"/>
      <c r="O48" s="110"/>
      <c r="P48" s="109"/>
      <c r="Q48" s="110"/>
      <c r="R48" s="110"/>
      <c r="X48" s="4"/>
      <c r="Y48" s="4"/>
      <c r="Z48" s="4"/>
      <c r="AA48" s="4"/>
    </row>
    <row r="49" spans="1:27" ht="15.75" customHeight="1">
      <c r="A49" s="114" t="s">
        <v>129</v>
      </c>
      <c r="B49" s="100">
        <f>+B51+B52+B53</f>
        <v>67.2</v>
      </c>
      <c r="C49" s="101">
        <f>+C51+C52+C53</f>
        <v>59.2</v>
      </c>
      <c r="D49" s="100">
        <f>+D51+D52+D53</f>
        <v>52.699999999999996</v>
      </c>
      <c r="E49" s="101">
        <f>+E51+E52+E53</f>
        <v>49.9</v>
      </c>
      <c r="F49" s="100">
        <f>+B49+D49</f>
        <v>119.9</v>
      </c>
      <c r="G49" s="101">
        <f>+C49+E49</f>
        <v>109.1</v>
      </c>
      <c r="H49" s="100">
        <f>+H51+H52+H53</f>
        <v>47.39999999999999</v>
      </c>
      <c r="I49" s="101">
        <f>+I51+I52+I53</f>
        <v>43.9</v>
      </c>
      <c r="J49" s="100">
        <f>+F49+H49</f>
        <v>167.3</v>
      </c>
      <c r="K49" s="101">
        <f>+G49+I49</f>
        <v>153</v>
      </c>
      <c r="L49" s="100">
        <f>+L51+L52+L53</f>
        <v>73</v>
      </c>
      <c r="M49" s="101">
        <f>+M51+M52+M53</f>
        <v>75.1</v>
      </c>
      <c r="N49" s="100">
        <f>+H49+L49</f>
        <v>120.39999999999999</v>
      </c>
      <c r="O49" s="101">
        <f>+I49+M49</f>
        <v>119</v>
      </c>
      <c r="P49" s="100">
        <f>+J49+L49</f>
        <v>240.3</v>
      </c>
      <c r="Q49" s="101">
        <f>+K49+M49</f>
        <v>228.1</v>
      </c>
      <c r="R49" s="113"/>
      <c r="X49" s="4"/>
      <c r="Y49" s="4"/>
      <c r="Z49" s="4"/>
      <c r="AA49" s="4"/>
    </row>
    <row r="50" spans="1:27" ht="9" customHeight="1">
      <c r="A50" s="119"/>
      <c r="B50" s="112"/>
      <c r="C50" s="113"/>
      <c r="D50" s="112"/>
      <c r="E50" s="113"/>
      <c r="F50" s="112"/>
      <c r="G50" s="113"/>
      <c r="H50" s="112"/>
      <c r="I50" s="113"/>
      <c r="J50" s="112"/>
      <c r="K50" s="113"/>
      <c r="L50" s="112"/>
      <c r="M50" s="113"/>
      <c r="N50" s="112"/>
      <c r="O50" s="113"/>
      <c r="P50" s="112"/>
      <c r="Q50" s="113"/>
      <c r="R50" s="113"/>
      <c r="X50" s="4"/>
      <c r="Y50" s="4"/>
      <c r="Z50" s="4"/>
      <c r="AA50" s="4"/>
    </row>
    <row r="51" spans="1:27" ht="15" customHeight="1">
      <c r="A51" s="108" t="s">
        <v>135</v>
      </c>
      <c r="B51" s="109">
        <v>29.2</v>
      </c>
      <c r="C51" s="110">
        <v>22.2</v>
      </c>
      <c r="D51" s="109">
        <v>16.8</v>
      </c>
      <c r="E51" s="110">
        <v>16.2</v>
      </c>
      <c r="F51" s="109">
        <f>+B51+D51</f>
        <v>46</v>
      </c>
      <c r="G51" s="110">
        <f>+C51+E51</f>
        <v>38.4</v>
      </c>
      <c r="H51" s="109">
        <v>15.799999999999997</v>
      </c>
      <c r="I51" s="110">
        <v>12.5</v>
      </c>
      <c r="J51" s="109">
        <f>+F51+H51</f>
        <v>61.8</v>
      </c>
      <c r="K51" s="110">
        <f>+G51+I51</f>
        <v>50.9</v>
      </c>
      <c r="L51" s="109">
        <v>22.299999999999997</v>
      </c>
      <c r="M51" s="110">
        <v>27.4</v>
      </c>
      <c r="N51" s="109">
        <f>+H51+L51</f>
        <v>38.099999999999994</v>
      </c>
      <c r="O51" s="110">
        <f>+I51+M51</f>
        <v>39.9</v>
      </c>
      <c r="P51" s="109">
        <f>+J51+L51</f>
        <v>84.1</v>
      </c>
      <c r="Q51" s="110">
        <f>+K51+M51</f>
        <v>78.3</v>
      </c>
      <c r="R51" s="110"/>
      <c r="X51" s="4"/>
      <c r="Y51" s="4"/>
      <c r="Z51" s="4"/>
      <c r="AA51" s="4"/>
    </row>
    <row r="52" spans="1:27" ht="15" customHeight="1">
      <c r="A52" s="108" t="s">
        <v>136</v>
      </c>
      <c r="B52" s="109">
        <v>30.5</v>
      </c>
      <c r="C52" s="110">
        <v>29.5</v>
      </c>
      <c r="D52" s="109">
        <v>26</v>
      </c>
      <c r="E52" s="110">
        <v>24.6</v>
      </c>
      <c r="F52" s="109">
        <f>+B52+D52</f>
        <v>56.5</v>
      </c>
      <c r="G52" s="110">
        <f>+C52+E52</f>
        <v>54.1</v>
      </c>
      <c r="H52" s="109">
        <v>18.299999999999997</v>
      </c>
      <c r="I52" s="110">
        <v>21.4</v>
      </c>
      <c r="J52" s="109">
        <f>+F52+H52</f>
        <v>74.8</v>
      </c>
      <c r="K52" s="110">
        <f>+G52+I52</f>
        <v>75.5</v>
      </c>
      <c r="L52" s="109">
        <v>24.5</v>
      </c>
      <c r="M52" s="110">
        <v>24.900000000000006</v>
      </c>
      <c r="N52" s="109">
        <f>+H52+L52</f>
        <v>42.8</v>
      </c>
      <c r="O52" s="110">
        <f>+I52+M52</f>
        <v>46.300000000000004</v>
      </c>
      <c r="P52" s="109">
        <f>+J52+L52</f>
        <v>99.3</v>
      </c>
      <c r="Q52" s="110">
        <f>+K52+M52</f>
        <v>100.4</v>
      </c>
      <c r="R52" s="110"/>
      <c r="X52" s="4"/>
      <c r="Y52" s="4"/>
      <c r="Z52" s="4"/>
      <c r="AA52" s="4"/>
    </row>
    <row r="53" spans="1:27" ht="15.75" customHeight="1">
      <c r="A53" s="108" t="s">
        <v>137</v>
      </c>
      <c r="B53" s="109">
        <v>7.5</v>
      </c>
      <c r="C53" s="110">
        <v>7.5</v>
      </c>
      <c r="D53" s="109">
        <v>9.9</v>
      </c>
      <c r="E53" s="110">
        <v>9.1</v>
      </c>
      <c r="F53" s="109">
        <f>+B53+D53</f>
        <v>17.4</v>
      </c>
      <c r="G53" s="110">
        <f>+C53+E53</f>
        <v>16.6</v>
      </c>
      <c r="H53" s="109">
        <v>13.3</v>
      </c>
      <c r="I53" s="110">
        <v>10</v>
      </c>
      <c r="J53" s="109">
        <f>+F53+H53</f>
        <v>30.7</v>
      </c>
      <c r="K53" s="110">
        <f>+G53+I53</f>
        <v>26.6</v>
      </c>
      <c r="L53" s="109">
        <v>26.2</v>
      </c>
      <c r="M53" s="110">
        <v>22.799999999999997</v>
      </c>
      <c r="N53" s="109">
        <f>+H53+L53</f>
        <v>39.5</v>
      </c>
      <c r="O53" s="110">
        <f>+I53+M53</f>
        <v>32.8</v>
      </c>
      <c r="P53" s="109">
        <f>+J53+L53</f>
        <v>56.9</v>
      </c>
      <c r="Q53" s="110">
        <f>+K53+M53</f>
        <v>49.4</v>
      </c>
      <c r="R53" s="110"/>
      <c r="X53" s="4"/>
      <c r="Y53" s="4"/>
      <c r="Z53" s="4"/>
      <c r="AA53" s="4"/>
    </row>
    <row r="54" spans="1:27" ht="9" customHeight="1">
      <c r="A54" s="111"/>
      <c r="B54" s="109"/>
      <c r="C54" s="110"/>
      <c r="D54" s="109"/>
      <c r="E54" s="110"/>
      <c r="F54" s="109"/>
      <c r="G54" s="110"/>
      <c r="H54" s="109"/>
      <c r="I54" s="110"/>
      <c r="J54" s="109"/>
      <c r="K54" s="110"/>
      <c r="L54" s="109"/>
      <c r="M54" s="110"/>
      <c r="N54" s="109"/>
      <c r="O54" s="110"/>
      <c r="P54" s="109"/>
      <c r="Q54" s="110"/>
      <c r="R54" s="110"/>
      <c r="X54" s="4"/>
      <c r="Y54" s="4"/>
      <c r="Z54" s="4"/>
      <c r="AA54" s="4"/>
    </row>
    <row r="55" spans="1:27" ht="15.75" customHeight="1">
      <c r="A55" s="114" t="s">
        <v>2</v>
      </c>
      <c r="B55" s="100">
        <f>+B57+B58</f>
        <v>123.5</v>
      </c>
      <c r="C55" s="101">
        <f>+C57+C58</f>
        <v>123</v>
      </c>
      <c r="D55" s="100">
        <f>+D57+D58</f>
        <v>145.79999999999998</v>
      </c>
      <c r="E55" s="101">
        <f>+E57+E58</f>
        <v>131.6</v>
      </c>
      <c r="F55" s="100">
        <f>+B55+D55</f>
        <v>269.29999999999995</v>
      </c>
      <c r="G55" s="101">
        <f>+C55+E55</f>
        <v>254.6</v>
      </c>
      <c r="H55" s="100">
        <f>+H57+H58</f>
        <v>156.10000000000002</v>
      </c>
      <c r="I55" s="101">
        <f>+I57+I58</f>
        <v>132.79999999999998</v>
      </c>
      <c r="J55" s="100">
        <f>+F55+H55</f>
        <v>425.4</v>
      </c>
      <c r="K55" s="101">
        <f>+G55+I55</f>
        <v>387.4</v>
      </c>
      <c r="L55" s="100">
        <f>+L57+L58</f>
        <v>137.3</v>
      </c>
      <c r="M55" s="101">
        <f>+M57+M58</f>
        <v>137.5</v>
      </c>
      <c r="N55" s="100">
        <f>+H55+L55</f>
        <v>293.40000000000003</v>
      </c>
      <c r="O55" s="101">
        <f>+I55+M55</f>
        <v>270.29999999999995</v>
      </c>
      <c r="P55" s="100">
        <f>+J55+L55</f>
        <v>562.7</v>
      </c>
      <c r="Q55" s="101">
        <f>+K55+M55</f>
        <v>524.9</v>
      </c>
      <c r="R55" s="113"/>
      <c r="X55" s="4"/>
      <c r="Y55" s="4"/>
      <c r="Z55" s="4"/>
      <c r="AA55" s="4"/>
    </row>
    <row r="56" spans="1:27" ht="9" customHeight="1">
      <c r="A56" s="119"/>
      <c r="B56" s="112"/>
      <c r="C56" s="113"/>
      <c r="D56" s="112"/>
      <c r="E56" s="113"/>
      <c r="F56" s="112"/>
      <c r="G56" s="113"/>
      <c r="H56" s="112"/>
      <c r="I56" s="113"/>
      <c r="J56" s="112"/>
      <c r="K56" s="113"/>
      <c r="L56" s="112"/>
      <c r="M56" s="113"/>
      <c r="N56" s="112"/>
      <c r="O56" s="113"/>
      <c r="P56" s="112"/>
      <c r="Q56" s="113"/>
      <c r="R56" s="113"/>
      <c r="X56" s="4"/>
      <c r="Y56" s="4"/>
      <c r="Z56" s="4"/>
      <c r="AA56" s="4"/>
    </row>
    <row r="57" spans="1:27" ht="15" customHeight="1">
      <c r="A57" s="108" t="s">
        <v>3</v>
      </c>
      <c r="B57" s="109">
        <v>101.9</v>
      </c>
      <c r="C57" s="110">
        <v>101.2</v>
      </c>
      <c r="D57" s="109">
        <v>123.1</v>
      </c>
      <c r="E57" s="110">
        <v>106.8</v>
      </c>
      <c r="F57" s="109">
        <f>+B57+D57</f>
        <v>225</v>
      </c>
      <c r="G57" s="110">
        <f>+C57+E57</f>
        <v>208</v>
      </c>
      <c r="H57" s="109">
        <v>135.8</v>
      </c>
      <c r="I57" s="110">
        <v>112.6</v>
      </c>
      <c r="J57" s="109">
        <f>+F57+H57</f>
        <v>360.8</v>
      </c>
      <c r="K57" s="110">
        <f>+G57+I57</f>
        <v>320.6</v>
      </c>
      <c r="L57" s="109">
        <v>114.30000000000001</v>
      </c>
      <c r="M57" s="110">
        <v>113.69999999999999</v>
      </c>
      <c r="N57" s="109">
        <f>+H57+L57</f>
        <v>250.10000000000002</v>
      </c>
      <c r="O57" s="110">
        <f>+I57+M57</f>
        <v>226.29999999999998</v>
      </c>
      <c r="P57" s="109">
        <f>+J57+L57</f>
        <v>475.1</v>
      </c>
      <c r="Q57" s="110">
        <f>+K57+M57</f>
        <v>434.3</v>
      </c>
      <c r="R57" s="110"/>
      <c r="X57" s="4"/>
      <c r="Y57" s="4"/>
      <c r="Z57" s="4"/>
      <c r="AA57" s="4"/>
    </row>
    <row r="58" spans="1:27" ht="15.75" customHeight="1">
      <c r="A58" s="108" t="s">
        <v>132</v>
      </c>
      <c r="B58" s="109">
        <v>21.6</v>
      </c>
      <c r="C58" s="110">
        <v>21.8</v>
      </c>
      <c r="D58" s="109">
        <v>22.7</v>
      </c>
      <c r="E58" s="110">
        <v>24.8</v>
      </c>
      <c r="F58" s="109">
        <f>+B58+D58</f>
        <v>44.3</v>
      </c>
      <c r="G58" s="110">
        <f>+C58+E58</f>
        <v>46.6</v>
      </c>
      <c r="H58" s="109">
        <v>20.299999999999997</v>
      </c>
      <c r="I58" s="110">
        <v>20.2</v>
      </c>
      <c r="J58" s="109">
        <f>+F58+H58</f>
        <v>64.6</v>
      </c>
      <c r="K58" s="110">
        <f>+G58+I58</f>
        <v>66.8</v>
      </c>
      <c r="L58" s="109">
        <v>23</v>
      </c>
      <c r="M58" s="110">
        <v>23.799999999999997</v>
      </c>
      <c r="N58" s="109">
        <f>+H58+L58</f>
        <v>43.3</v>
      </c>
      <c r="O58" s="110">
        <f>+I58+M58</f>
        <v>44</v>
      </c>
      <c r="P58" s="109">
        <f>+J58+L58</f>
        <v>87.6</v>
      </c>
      <c r="Q58" s="110">
        <f>+K58+M58</f>
        <v>90.6</v>
      </c>
      <c r="R58" s="110"/>
      <c r="X58" s="4"/>
      <c r="Y58" s="4"/>
      <c r="Z58" s="4"/>
      <c r="AA58" s="4"/>
    </row>
    <row r="59" spans="1:27" ht="9" customHeight="1">
      <c r="A59" s="108"/>
      <c r="B59" s="109"/>
      <c r="C59" s="110"/>
      <c r="D59" s="109"/>
      <c r="E59" s="110"/>
      <c r="F59" s="109"/>
      <c r="G59" s="110"/>
      <c r="H59" s="109"/>
      <c r="I59" s="110"/>
      <c r="J59" s="109"/>
      <c r="K59" s="110"/>
      <c r="L59" s="109"/>
      <c r="M59" s="110"/>
      <c r="N59" s="109"/>
      <c r="O59" s="110"/>
      <c r="P59" s="109"/>
      <c r="Q59" s="110"/>
      <c r="R59" s="110"/>
      <c r="X59" s="4"/>
      <c r="Y59" s="4"/>
      <c r="Z59" s="4"/>
      <c r="AA59" s="4"/>
    </row>
    <row r="60" spans="1:27" ht="15.75" customHeight="1">
      <c r="A60" s="114" t="s">
        <v>4</v>
      </c>
      <c r="B60" s="100">
        <v>2.1</v>
      </c>
      <c r="C60" s="101">
        <v>3.1</v>
      </c>
      <c r="D60" s="100">
        <v>2.2</v>
      </c>
      <c r="E60" s="101">
        <v>1.6</v>
      </c>
      <c r="F60" s="100">
        <f>+B60+D60</f>
        <v>4.300000000000001</v>
      </c>
      <c r="G60" s="101">
        <f>+C60+E60</f>
        <v>4.7</v>
      </c>
      <c r="H60" s="100">
        <v>2.2</v>
      </c>
      <c r="I60" s="101">
        <v>1.8</v>
      </c>
      <c r="J60" s="100">
        <f>+F60+H60</f>
        <v>6.500000000000001</v>
      </c>
      <c r="K60" s="101">
        <f>+G60+I60</f>
        <v>6.5</v>
      </c>
      <c r="L60" s="100">
        <v>1.8000000000000007</v>
      </c>
      <c r="M60" s="101">
        <v>1.9000000000000004</v>
      </c>
      <c r="N60" s="100">
        <f>+H60+L60</f>
        <v>4.000000000000001</v>
      </c>
      <c r="O60" s="101">
        <f>+I60+M60</f>
        <v>3.7</v>
      </c>
      <c r="P60" s="100">
        <f>+J60+L60</f>
        <v>8.3</v>
      </c>
      <c r="Q60" s="101">
        <f>+K60+M60</f>
        <v>8.4</v>
      </c>
      <c r="R60" s="113"/>
      <c r="X60" s="4"/>
      <c r="Y60" s="4"/>
      <c r="Z60" s="4"/>
      <c r="AA60" s="4"/>
    </row>
    <row r="61" spans="1:27" ht="12">
      <c r="A61" s="119"/>
      <c r="B61" s="120"/>
      <c r="C61" s="113"/>
      <c r="D61" s="120"/>
      <c r="E61" s="113"/>
      <c r="F61" s="120"/>
      <c r="G61" s="113"/>
      <c r="H61" s="120"/>
      <c r="I61" s="113"/>
      <c r="J61" s="120"/>
      <c r="K61" s="113"/>
      <c r="L61" s="120"/>
      <c r="M61" s="113"/>
      <c r="N61" s="120"/>
      <c r="O61" s="113"/>
      <c r="P61" s="112"/>
      <c r="Q61" s="113"/>
      <c r="R61" s="113"/>
      <c r="X61" s="4"/>
      <c r="Y61" s="4"/>
      <c r="Z61" s="4"/>
      <c r="AA61" s="4"/>
    </row>
    <row r="62" spans="1:27" ht="17.25" customHeight="1">
      <c r="A62" s="114" t="s">
        <v>144</v>
      </c>
      <c r="B62" s="100">
        <f>+B60+B55+B49+B44</f>
        <v>628.6</v>
      </c>
      <c r="C62" s="101">
        <f>+C60+C55+C49+C44</f>
        <v>614.4</v>
      </c>
      <c r="D62" s="100">
        <f>+D60+D55+D49+D44</f>
        <v>672.5999999999999</v>
      </c>
      <c r="E62" s="101">
        <f>+E60+E55+E49+E44</f>
        <v>663.2</v>
      </c>
      <c r="F62" s="100">
        <f>+B62+D62</f>
        <v>1301.1999999999998</v>
      </c>
      <c r="G62" s="101">
        <f>+C62+E62</f>
        <v>1277.6</v>
      </c>
      <c r="H62" s="100">
        <f>+H60+H55+H49+H44</f>
        <v>551.7</v>
      </c>
      <c r="I62" s="101">
        <f>+I60+I55+I49+I44</f>
        <v>561.2</v>
      </c>
      <c r="J62" s="100">
        <f>+F62+H62</f>
        <v>1852.8999999999999</v>
      </c>
      <c r="K62" s="101">
        <f>+G62+I62</f>
        <v>1838.8</v>
      </c>
      <c r="L62" s="100">
        <f>+L60+L55+L49+L44</f>
        <v>767.7000000000003</v>
      </c>
      <c r="M62" s="101">
        <f>+M60+M55+M49+M44</f>
        <v>780.8999999999999</v>
      </c>
      <c r="N62" s="100">
        <f>+H62+L62</f>
        <v>1319.4000000000003</v>
      </c>
      <c r="O62" s="101">
        <f>+I62+M62</f>
        <v>1342.1</v>
      </c>
      <c r="P62" s="100">
        <f>+J62+L62</f>
        <v>2620.6000000000004</v>
      </c>
      <c r="Q62" s="101">
        <f>+K62+M62</f>
        <v>2619.7</v>
      </c>
      <c r="R62" s="113"/>
      <c r="X62" s="4"/>
      <c r="Y62" s="4"/>
      <c r="Z62" s="4"/>
      <c r="AA62" s="4"/>
    </row>
    <row r="64" ht="12">
      <c r="B64" s="5"/>
    </row>
  </sheetData>
  <sheetProtection/>
  <mergeCells count="8">
    <mergeCell ref="A40:Q40"/>
    <mergeCell ref="A35:O36"/>
    <mergeCell ref="P35:Q36"/>
    <mergeCell ref="A1:O2"/>
    <mergeCell ref="P1:Q2"/>
    <mergeCell ref="A6:Q6"/>
    <mergeCell ref="A7:Q7"/>
    <mergeCell ref="A39:Q39"/>
  </mergeCells>
  <printOptions/>
  <pageMargins left="0.25" right="0.25" top="0.75" bottom="0.75" header="0.3" footer="0.3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showGridLines="0" zoomScale="75" zoomScaleNormal="75" zoomScaleSheetLayoutView="70" zoomScalePageLayoutView="0" workbookViewId="0" topLeftCell="A4">
      <selection activeCell="Q53" sqref="Q53"/>
    </sheetView>
  </sheetViews>
  <sheetFormatPr defaultColWidth="11.421875" defaultRowHeight="15"/>
  <cols>
    <col min="1" max="1" width="28.8515625" style="4" bestFit="1" customWidth="1"/>
    <col min="2" max="3" width="11.140625" style="4" bestFit="1" customWidth="1"/>
    <col min="4" max="11" width="11.140625" style="4" customWidth="1"/>
    <col min="12" max="12" width="11.7109375" style="4" customWidth="1"/>
    <col min="13" max="17" width="11.140625" style="4" customWidth="1"/>
    <col min="18" max="18" width="6.00390625" style="4" customWidth="1"/>
    <col min="19" max="16384" width="11.421875" style="4" customWidth="1"/>
  </cols>
  <sheetData>
    <row r="1" spans="1:17" s="133" customFormat="1" ht="12">
      <c r="A1" s="181" t="s">
        <v>138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3">
        <v>41386</v>
      </c>
      <c r="Q1" s="184"/>
    </row>
    <row r="2" spans="1:17" s="133" customFormat="1" ht="12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5"/>
      <c r="Q2" s="185"/>
    </row>
    <row r="3" s="133" customFormat="1" ht="12"/>
    <row r="4" s="133" customFormat="1" ht="12"/>
    <row r="5" s="133" customFormat="1" ht="12"/>
    <row r="6" spans="1:17" s="133" customFormat="1" ht="18">
      <c r="A6" s="186" t="s">
        <v>149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17" s="133" customFormat="1" ht="14.25">
      <c r="A7" s="180" t="s">
        <v>141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</row>
    <row r="10" spans="1:19" ht="24" customHeight="1">
      <c r="A10" s="6" t="s">
        <v>16</v>
      </c>
      <c r="B10" s="97" t="s">
        <v>6</v>
      </c>
      <c r="C10" s="98" t="s">
        <v>70</v>
      </c>
      <c r="D10" s="97" t="s">
        <v>65</v>
      </c>
      <c r="E10" s="98" t="s">
        <v>71</v>
      </c>
      <c r="F10" s="97" t="s">
        <v>66</v>
      </c>
      <c r="G10" s="98" t="s">
        <v>67</v>
      </c>
      <c r="H10" s="97" t="s">
        <v>69</v>
      </c>
      <c r="I10" s="98" t="s">
        <v>72</v>
      </c>
      <c r="J10" s="97" t="s">
        <v>68</v>
      </c>
      <c r="K10" s="98" t="s">
        <v>73</v>
      </c>
      <c r="L10" s="97" t="s">
        <v>75</v>
      </c>
      <c r="M10" s="98" t="s">
        <v>76</v>
      </c>
      <c r="N10" s="97" t="s">
        <v>85</v>
      </c>
      <c r="O10" s="98" t="s">
        <v>86</v>
      </c>
      <c r="P10" s="97" t="s">
        <v>7</v>
      </c>
      <c r="Q10" s="98" t="s">
        <v>74</v>
      </c>
      <c r="R10" s="98"/>
      <c r="S10" s="158"/>
    </row>
    <row r="11" spans="1:19" ht="15.75" customHeight="1">
      <c r="A11" s="114" t="s">
        <v>60</v>
      </c>
      <c r="B11" s="100">
        <f>+B13+B14</f>
        <v>38.3</v>
      </c>
      <c r="C11" s="101">
        <f>+C13+C14</f>
        <v>55.5</v>
      </c>
      <c r="D11" s="100">
        <f>+D13+D14</f>
        <v>52</v>
      </c>
      <c r="E11" s="101">
        <f>+E13+E14</f>
        <v>99.69999999999999</v>
      </c>
      <c r="F11" s="100">
        <f>+B11+D11</f>
        <v>90.3</v>
      </c>
      <c r="G11" s="101">
        <f>+C11+E11</f>
        <v>155.2</v>
      </c>
      <c r="H11" s="100">
        <f>+H13+H14</f>
        <v>-7.6000000000000005</v>
      </c>
      <c r="I11" s="101">
        <f>+I13+I14</f>
        <v>-12.699999999999982</v>
      </c>
      <c r="J11" s="100">
        <f>+F11+H11</f>
        <v>82.7</v>
      </c>
      <c r="K11" s="101">
        <f>+G11+I11</f>
        <v>142.5</v>
      </c>
      <c r="L11" s="100">
        <f>+L13+L14</f>
        <v>77.4</v>
      </c>
      <c r="M11" s="101">
        <f>+M13+M14</f>
        <v>67.69999999999999</v>
      </c>
      <c r="N11" s="100">
        <f>+H11+L11</f>
        <v>69.80000000000001</v>
      </c>
      <c r="O11" s="101">
        <f>+I11+M11</f>
        <v>55.00000000000001</v>
      </c>
      <c r="P11" s="100">
        <f>+J11+L11</f>
        <v>160.10000000000002</v>
      </c>
      <c r="Q11" s="101">
        <f>+K11+M11</f>
        <v>210.2</v>
      </c>
      <c r="R11" s="113"/>
      <c r="S11" s="118"/>
    </row>
    <row r="12" spans="1:19" ht="9" customHeight="1">
      <c r="A12" s="119"/>
      <c r="B12" s="112"/>
      <c r="C12" s="113"/>
      <c r="D12" s="112"/>
      <c r="E12" s="113"/>
      <c r="F12" s="112"/>
      <c r="G12" s="113"/>
      <c r="H12" s="112"/>
      <c r="I12" s="113"/>
      <c r="J12" s="112"/>
      <c r="K12" s="113"/>
      <c r="L12" s="112"/>
      <c r="M12" s="113"/>
      <c r="N12" s="112"/>
      <c r="O12" s="113"/>
      <c r="P12" s="112"/>
      <c r="Q12" s="113"/>
      <c r="R12" s="113"/>
      <c r="S12" s="158"/>
    </row>
    <row r="13" spans="1:19" ht="15" customHeight="1">
      <c r="A13" s="108" t="s">
        <v>63</v>
      </c>
      <c r="B13" s="109">
        <v>35</v>
      </c>
      <c r="C13" s="110">
        <v>55.2</v>
      </c>
      <c r="D13" s="109">
        <v>53.8</v>
      </c>
      <c r="E13" s="110">
        <v>107.99999999999999</v>
      </c>
      <c r="F13" s="109">
        <f>+B13+D13</f>
        <v>88.8</v>
      </c>
      <c r="G13" s="110">
        <f>+C13+E13</f>
        <v>163.2</v>
      </c>
      <c r="H13" s="109">
        <v>-10.3</v>
      </c>
      <c r="I13" s="110">
        <v>-1.799999999999983</v>
      </c>
      <c r="J13" s="109">
        <f>+F13+H13</f>
        <v>78.5</v>
      </c>
      <c r="K13" s="110">
        <f>+G13+I13</f>
        <v>161.4</v>
      </c>
      <c r="L13" s="109">
        <v>76.4</v>
      </c>
      <c r="M13" s="110">
        <v>72.79999999999998</v>
      </c>
      <c r="N13" s="109">
        <f>+H13+L13</f>
        <v>66.10000000000001</v>
      </c>
      <c r="O13" s="110">
        <f>+I13+M13</f>
        <v>71</v>
      </c>
      <c r="P13" s="109">
        <f>+J13+L13</f>
        <v>154.9</v>
      </c>
      <c r="Q13" s="110">
        <f>+K13+M13</f>
        <v>234.2</v>
      </c>
      <c r="R13" s="113"/>
      <c r="S13" s="158"/>
    </row>
    <row r="14" spans="1:19" ht="12">
      <c r="A14" s="108" t="s">
        <v>11</v>
      </c>
      <c r="B14" s="109">
        <v>3.3</v>
      </c>
      <c r="C14" s="110">
        <v>0.3</v>
      </c>
      <c r="D14" s="109">
        <v>-1.7999999999999998</v>
      </c>
      <c r="E14" s="110">
        <v>-8.3</v>
      </c>
      <c r="F14" s="109">
        <f>+B14+D14</f>
        <v>1.5</v>
      </c>
      <c r="G14" s="110">
        <f>+C14+E14</f>
        <v>-8</v>
      </c>
      <c r="H14" s="109">
        <v>2.7</v>
      </c>
      <c r="I14" s="110">
        <v>-10.899999999999999</v>
      </c>
      <c r="J14" s="109">
        <f>+F14+H14</f>
        <v>4.2</v>
      </c>
      <c r="K14" s="110">
        <f>+G14+I14</f>
        <v>-18.9</v>
      </c>
      <c r="L14" s="109">
        <v>1</v>
      </c>
      <c r="M14" s="110">
        <v>-5.100000000000001</v>
      </c>
      <c r="N14" s="109">
        <f>+H14+L14</f>
        <v>3.7</v>
      </c>
      <c r="O14" s="110">
        <f>+I14+M14</f>
        <v>-16</v>
      </c>
      <c r="P14" s="109">
        <f>+J14+L14</f>
        <v>5.2</v>
      </c>
      <c r="Q14" s="110">
        <f>+K14+M14</f>
        <v>-24</v>
      </c>
      <c r="R14" s="113"/>
      <c r="S14" s="121"/>
    </row>
    <row r="15" spans="1:19" ht="9" customHeight="1">
      <c r="A15" s="108"/>
      <c r="B15" s="109"/>
      <c r="C15" s="110"/>
      <c r="D15" s="109"/>
      <c r="E15" s="110"/>
      <c r="F15" s="109"/>
      <c r="G15" s="110"/>
      <c r="H15" s="109"/>
      <c r="I15" s="110"/>
      <c r="J15" s="109"/>
      <c r="K15" s="110"/>
      <c r="L15" s="109"/>
      <c r="M15" s="110"/>
      <c r="N15" s="109"/>
      <c r="O15" s="110"/>
      <c r="P15" s="109"/>
      <c r="Q15" s="110"/>
      <c r="R15" s="110"/>
      <c r="S15" s="158"/>
    </row>
    <row r="16" spans="1:19" ht="15.75" customHeight="1">
      <c r="A16" s="114" t="s">
        <v>10</v>
      </c>
      <c r="B16" s="100">
        <f>+SUM(B18:B20)</f>
        <v>10.4</v>
      </c>
      <c r="C16" s="101">
        <f>+SUM(C18:C20)</f>
        <v>1.6</v>
      </c>
      <c r="D16" s="100">
        <f>+SUM(D18:D20)</f>
        <v>-0.5</v>
      </c>
      <c r="E16" s="101">
        <f>+SUM(E18:E20)</f>
        <v>1.0000000000000002</v>
      </c>
      <c r="F16" s="100">
        <f>+B16+D16</f>
        <v>9.9</v>
      </c>
      <c r="G16" s="101">
        <f>+C16+E16</f>
        <v>2.6000000000000005</v>
      </c>
      <c r="H16" s="100">
        <f>+SUM(H18:H20)</f>
        <v>3.6000000000000005</v>
      </c>
      <c r="I16" s="101">
        <f>+SUM(I18:I20)</f>
        <v>-1.3</v>
      </c>
      <c r="J16" s="100">
        <f>+F16+H16</f>
        <v>13.5</v>
      </c>
      <c r="K16" s="101">
        <f>+G16+I16</f>
        <v>1.3000000000000005</v>
      </c>
      <c r="L16" s="100">
        <f>+SUM(L18:L20)</f>
        <v>4.5</v>
      </c>
      <c r="M16" s="101">
        <f>+SUM(M18:M20)</f>
        <v>-4.3999999999999995</v>
      </c>
      <c r="N16" s="100">
        <f>+H16+L16</f>
        <v>8.100000000000001</v>
      </c>
      <c r="O16" s="101">
        <f>+I16+M16</f>
        <v>-5.699999999999999</v>
      </c>
      <c r="P16" s="100">
        <f>+J16+L16</f>
        <v>18</v>
      </c>
      <c r="Q16" s="101">
        <f>+K16+M16</f>
        <v>-3.0999999999999988</v>
      </c>
      <c r="R16" s="113"/>
      <c r="S16" s="118"/>
    </row>
    <row r="17" spans="1:19" ht="9" customHeight="1">
      <c r="A17" s="119"/>
      <c r="B17" s="112"/>
      <c r="C17" s="113"/>
      <c r="D17" s="112"/>
      <c r="E17" s="113"/>
      <c r="F17" s="112"/>
      <c r="G17" s="113"/>
      <c r="H17" s="112"/>
      <c r="I17" s="113"/>
      <c r="J17" s="112"/>
      <c r="K17" s="113"/>
      <c r="L17" s="112"/>
      <c r="M17" s="113"/>
      <c r="N17" s="112"/>
      <c r="O17" s="113"/>
      <c r="P17" s="112"/>
      <c r="Q17" s="113"/>
      <c r="R17" s="113"/>
      <c r="S17" s="158"/>
    </row>
    <row r="18" spans="1:19" ht="15" customHeight="1">
      <c r="A18" s="108" t="s">
        <v>135</v>
      </c>
      <c r="B18" s="109">
        <v>7.8</v>
      </c>
      <c r="C18" s="110">
        <v>0.2</v>
      </c>
      <c r="D18" s="109">
        <v>-6.5</v>
      </c>
      <c r="E18" s="110">
        <v>-1.2</v>
      </c>
      <c r="F18" s="109">
        <f>+B18+D18</f>
        <v>1.2999999999999998</v>
      </c>
      <c r="G18" s="110">
        <f>+C18+E18</f>
        <v>-1</v>
      </c>
      <c r="H18" s="109">
        <v>1.1</v>
      </c>
      <c r="I18" s="110">
        <v>-2.8</v>
      </c>
      <c r="J18" s="109">
        <f>+F18+H18</f>
        <v>2.4</v>
      </c>
      <c r="K18" s="110">
        <f>+G18+I18</f>
        <v>-3.8</v>
      </c>
      <c r="L18" s="109">
        <v>-2.1</v>
      </c>
      <c r="M18" s="110">
        <v>-7.8999999999999995</v>
      </c>
      <c r="N18" s="109">
        <f>+H18+L18</f>
        <v>-1</v>
      </c>
      <c r="O18" s="110">
        <f>+I18+M18</f>
        <v>-10.7</v>
      </c>
      <c r="P18" s="109">
        <f>+J18+L18</f>
        <v>0.2999999999999998</v>
      </c>
      <c r="Q18" s="110">
        <f>+K18+M18</f>
        <v>-11.7</v>
      </c>
      <c r="R18" s="113"/>
      <c r="S18" s="158"/>
    </row>
    <row r="19" spans="1:19" ht="15" customHeight="1">
      <c r="A19" s="108" t="s">
        <v>136</v>
      </c>
      <c r="B19" s="109">
        <v>2.2</v>
      </c>
      <c r="C19" s="110">
        <v>1</v>
      </c>
      <c r="D19" s="109">
        <v>4.8</v>
      </c>
      <c r="E19" s="110">
        <v>0</v>
      </c>
      <c r="F19" s="109">
        <f>+B19+D19</f>
        <v>7</v>
      </c>
      <c r="G19" s="110">
        <f>+C19+E19</f>
        <v>1</v>
      </c>
      <c r="H19" s="109">
        <v>-0.5999999999999996</v>
      </c>
      <c r="I19" s="110">
        <v>0.8</v>
      </c>
      <c r="J19" s="109">
        <f>+F19+H19</f>
        <v>6.4</v>
      </c>
      <c r="K19" s="110">
        <f>+G19+I19</f>
        <v>1.8</v>
      </c>
      <c r="L19" s="109">
        <v>0.4</v>
      </c>
      <c r="M19" s="110">
        <v>1.0999999999999999</v>
      </c>
      <c r="N19" s="109">
        <f>+H19+L19</f>
        <v>-0.19999999999999962</v>
      </c>
      <c r="O19" s="110">
        <f>+I19+M19</f>
        <v>1.9</v>
      </c>
      <c r="P19" s="109">
        <f>+J19+L19</f>
        <v>6.800000000000001</v>
      </c>
      <c r="Q19" s="110">
        <f>+K19+M19</f>
        <v>2.9</v>
      </c>
      <c r="R19" s="113"/>
      <c r="S19" s="158"/>
    </row>
    <row r="20" spans="1:19" ht="15.75" customHeight="1">
      <c r="A20" s="108" t="s">
        <v>137</v>
      </c>
      <c r="B20" s="109">
        <v>0.4</v>
      </c>
      <c r="C20" s="110">
        <v>0.4</v>
      </c>
      <c r="D20" s="109">
        <v>1.2000000000000002</v>
      </c>
      <c r="E20" s="110">
        <v>2.2</v>
      </c>
      <c r="F20" s="109">
        <f>+B20+D20</f>
        <v>1.6</v>
      </c>
      <c r="G20" s="110">
        <f>+C20+E20</f>
        <v>2.6</v>
      </c>
      <c r="H20" s="109">
        <v>3.1</v>
      </c>
      <c r="I20" s="110">
        <v>0.6999999999999997</v>
      </c>
      <c r="J20" s="109">
        <f>+F20+H20</f>
        <v>4.7</v>
      </c>
      <c r="K20" s="110">
        <f>+G20+I20</f>
        <v>3.3</v>
      </c>
      <c r="L20" s="109">
        <v>6.2</v>
      </c>
      <c r="M20" s="110">
        <v>2.4000000000000004</v>
      </c>
      <c r="N20" s="109">
        <f>+H20+L20</f>
        <v>9.3</v>
      </c>
      <c r="O20" s="110">
        <f>+I20+M20</f>
        <v>3.1</v>
      </c>
      <c r="P20" s="109">
        <f>+J20+L20</f>
        <v>10.9</v>
      </c>
      <c r="Q20" s="110">
        <f>+K20+M20</f>
        <v>5.7</v>
      </c>
      <c r="R20" s="113"/>
      <c r="S20" s="121"/>
    </row>
    <row r="21" spans="1:19" ht="9" customHeight="1">
      <c r="A21" s="111"/>
      <c r="B21" s="109"/>
      <c r="C21" s="110"/>
      <c r="D21" s="109"/>
      <c r="E21" s="110"/>
      <c r="F21" s="109"/>
      <c r="G21" s="110"/>
      <c r="H21" s="109"/>
      <c r="I21" s="110"/>
      <c r="J21" s="109"/>
      <c r="K21" s="110"/>
      <c r="L21" s="109"/>
      <c r="M21" s="110"/>
      <c r="N21" s="109"/>
      <c r="O21" s="110"/>
      <c r="P21" s="109"/>
      <c r="Q21" s="110"/>
      <c r="R21" s="110"/>
      <c r="S21" s="158"/>
    </row>
    <row r="22" spans="1:19" ht="15.75" customHeight="1">
      <c r="A22" s="114" t="s">
        <v>127</v>
      </c>
      <c r="B22" s="100">
        <f>+B24+B25</f>
        <v>3.5</v>
      </c>
      <c r="C22" s="101">
        <f>+C24+C25</f>
        <v>12.4</v>
      </c>
      <c r="D22" s="100">
        <f>+D24+D25</f>
        <v>22.200000000000003</v>
      </c>
      <c r="E22" s="101">
        <f>+E24+E25</f>
        <v>21.5</v>
      </c>
      <c r="F22" s="100">
        <f>+B22+D22</f>
        <v>25.700000000000003</v>
      </c>
      <c r="G22" s="101">
        <f>+C22+E22</f>
        <v>33.9</v>
      </c>
      <c r="H22" s="100">
        <f>+H24+H25</f>
        <v>21</v>
      </c>
      <c r="I22" s="101">
        <f>+I24+I25</f>
        <v>19.999999999999996</v>
      </c>
      <c r="J22" s="100">
        <f>+F22+H22</f>
        <v>46.7</v>
      </c>
      <c r="K22" s="101">
        <f>+G22+I22</f>
        <v>53.89999999999999</v>
      </c>
      <c r="L22" s="100">
        <f>+L24+L25</f>
        <v>17.6</v>
      </c>
      <c r="M22" s="101">
        <f>+M24+M25</f>
        <v>19.3</v>
      </c>
      <c r="N22" s="100">
        <f>+H22+L22</f>
        <v>38.6</v>
      </c>
      <c r="O22" s="101">
        <f>+I22+M22</f>
        <v>39.3</v>
      </c>
      <c r="P22" s="100">
        <f>+J22+L22</f>
        <v>64.30000000000001</v>
      </c>
      <c r="Q22" s="101">
        <f>+K22+M22</f>
        <v>73.19999999999999</v>
      </c>
      <c r="R22" s="113"/>
      <c r="S22" s="118"/>
    </row>
    <row r="23" spans="1:19" ht="9" customHeight="1">
      <c r="A23" s="119"/>
      <c r="B23" s="112"/>
      <c r="C23" s="113"/>
      <c r="D23" s="112"/>
      <c r="E23" s="113"/>
      <c r="F23" s="112"/>
      <c r="G23" s="113"/>
      <c r="H23" s="112"/>
      <c r="I23" s="113"/>
      <c r="J23" s="112"/>
      <c r="K23" s="113"/>
      <c r="L23" s="112"/>
      <c r="M23" s="113"/>
      <c r="N23" s="112"/>
      <c r="O23" s="113"/>
      <c r="P23" s="112"/>
      <c r="Q23" s="113"/>
      <c r="R23" s="113"/>
      <c r="S23" s="158"/>
    </row>
    <row r="24" spans="1:19" ht="15" customHeight="1">
      <c r="A24" s="108" t="s">
        <v>12</v>
      </c>
      <c r="B24" s="109">
        <v>4.2</v>
      </c>
      <c r="C24" s="110">
        <v>10.5</v>
      </c>
      <c r="D24" s="109">
        <v>22.6</v>
      </c>
      <c r="E24" s="110">
        <v>19.3</v>
      </c>
      <c r="F24" s="109">
        <f>+B24+D24</f>
        <v>26.8</v>
      </c>
      <c r="G24" s="110">
        <f>+C24+E24</f>
        <v>29.8</v>
      </c>
      <c r="H24" s="109">
        <v>19.7</v>
      </c>
      <c r="I24" s="110">
        <v>19.499999999999996</v>
      </c>
      <c r="J24" s="109">
        <f>+F24+H24</f>
        <v>46.5</v>
      </c>
      <c r="K24" s="110">
        <f>+G24+I24</f>
        <v>49.3</v>
      </c>
      <c r="L24" s="109">
        <v>17.1</v>
      </c>
      <c r="M24" s="110">
        <v>19.5</v>
      </c>
      <c r="N24" s="109">
        <f>+H24+L24</f>
        <v>36.8</v>
      </c>
      <c r="O24" s="110">
        <f>+I24+M24</f>
        <v>39</v>
      </c>
      <c r="P24" s="109">
        <f>+J24+L24</f>
        <v>63.6</v>
      </c>
      <c r="Q24" s="110">
        <f>+K24+M24</f>
        <v>68.8</v>
      </c>
      <c r="R24" s="113"/>
      <c r="S24" s="158"/>
    </row>
    <row r="25" spans="1:19" ht="15.75" customHeight="1">
      <c r="A25" s="108" t="s">
        <v>131</v>
      </c>
      <c r="B25" s="109">
        <v>-0.7</v>
      </c>
      <c r="C25" s="110">
        <v>1.9</v>
      </c>
      <c r="D25" s="109">
        <v>-0.40000000000000013</v>
      </c>
      <c r="E25" s="110">
        <v>2.1999999999999997</v>
      </c>
      <c r="F25" s="109">
        <f>+B25+D25</f>
        <v>-1.1</v>
      </c>
      <c r="G25" s="110">
        <f>+C25+E25</f>
        <v>4.1</v>
      </c>
      <c r="H25" s="109">
        <v>1.3</v>
      </c>
      <c r="I25" s="110">
        <v>0.5</v>
      </c>
      <c r="J25" s="109">
        <f>+F25+H25</f>
        <v>0.19999999999999996</v>
      </c>
      <c r="K25" s="110">
        <f>+G25+I25</f>
        <v>4.6</v>
      </c>
      <c r="L25" s="109">
        <v>0.5</v>
      </c>
      <c r="M25" s="110">
        <v>-0.1999999999999993</v>
      </c>
      <c r="N25" s="109">
        <f>+H25+L25</f>
        <v>1.8</v>
      </c>
      <c r="O25" s="110">
        <f>+I25+M25</f>
        <v>0.3000000000000007</v>
      </c>
      <c r="P25" s="109">
        <f>+J25+L25</f>
        <v>0.7</v>
      </c>
      <c r="Q25" s="110">
        <f>+K25+M25</f>
        <v>4.4</v>
      </c>
      <c r="R25" s="113"/>
      <c r="S25" s="121"/>
    </row>
    <row r="26" spans="1:19" ht="9" customHeight="1">
      <c r="A26" s="108"/>
      <c r="B26" s="109"/>
      <c r="C26" s="110"/>
      <c r="D26" s="109"/>
      <c r="E26" s="110"/>
      <c r="F26" s="109"/>
      <c r="G26" s="110"/>
      <c r="H26" s="109"/>
      <c r="I26" s="110"/>
      <c r="J26" s="109"/>
      <c r="K26" s="110"/>
      <c r="L26" s="109"/>
      <c r="M26" s="110"/>
      <c r="N26" s="109"/>
      <c r="O26" s="110"/>
      <c r="P26" s="109"/>
      <c r="Q26" s="110"/>
      <c r="R26" s="110"/>
      <c r="S26" s="158"/>
    </row>
    <row r="27" spans="1:19" ht="15.75" customHeight="1">
      <c r="A27" s="114" t="s">
        <v>13</v>
      </c>
      <c r="B27" s="100">
        <v>3.8</v>
      </c>
      <c r="C27" s="101">
        <v>-8</v>
      </c>
      <c r="D27" s="100">
        <v>4.2</v>
      </c>
      <c r="E27" s="101">
        <v>2.8</v>
      </c>
      <c r="F27" s="100">
        <f>+B27+D27</f>
        <v>8</v>
      </c>
      <c r="G27" s="101">
        <f>+C27+E27</f>
        <v>-5.2</v>
      </c>
      <c r="H27" s="100">
        <v>3.3000000000000007</v>
      </c>
      <c r="I27" s="101">
        <v>3</v>
      </c>
      <c r="J27" s="100">
        <f>+F27+H27</f>
        <v>11.3</v>
      </c>
      <c r="K27" s="101">
        <f>+G27+I27</f>
        <v>-2.2</v>
      </c>
      <c r="L27" s="100">
        <v>4.399999999999999</v>
      </c>
      <c r="M27" s="101">
        <v>4.800000000000001</v>
      </c>
      <c r="N27" s="100">
        <f>+H27+L27</f>
        <v>7.699999999999999</v>
      </c>
      <c r="O27" s="101">
        <f>+I27+M27</f>
        <v>7.800000000000001</v>
      </c>
      <c r="P27" s="100">
        <f>+J27+L27</f>
        <v>15.7</v>
      </c>
      <c r="Q27" s="101">
        <f>+K27+M27</f>
        <v>2.6000000000000005</v>
      </c>
      <c r="R27" s="113"/>
      <c r="S27" s="118"/>
    </row>
    <row r="28" spans="1:19" ht="12">
      <c r="A28" s="119"/>
      <c r="B28" s="112"/>
      <c r="C28" s="113"/>
      <c r="D28" s="112"/>
      <c r="E28" s="113"/>
      <c r="F28" s="112"/>
      <c r="G28" s="113"/>
      <c r="H28" s="112"/>
      <c r="I28" s="113"/>
      <c r="J28" s="112"/>
      <c r="K28" s="113"/>
      <c r="L28" s="112"/>
      <c r="M28" s="113"/>
      <c r="N28" s="112"/>
      <c r="O28" s="113"/>
      <c r="P28" s="112"/>
      <c r="Q28" s="113"/>
      <c r="R28" s="113"/>
      <c r="S28" s="158"/>
    </row>
    <row r="29" spans="1:18" ht="17.25" customHeight="1">
      <c r="A29" s="114" t="s">
        <v>144</v>
      </c>
      <c r="B29" s="100">
        <f>+B27+B22+B16+B11</f>
        <v>56</v>
      </c>
      <c r="C29" s="101">
        <f>+C27+C22+C16+C11</f>
        <v>61.5</v>
      </c>
      <c r="D29" s="100">
        <f>+D27+D22+D16+D11</f>
        <v>77.9</v>
      </c>
      <c r="E29" s="101">
        <f>+E27+E22+E16+E11</f>
        <v>124.99999999999999</v>
      </c>
      <c r="F29" s="100">
        <f>+B29+D29</f>
        <v>133.9</v>
      </c>
      <c r="G29" s="101">
        <f>+C29+E29</f>
        <v>186.5</v>
      </c>
      <c r="H29" s="100">
        <f>+H27+H22+H16+H11</f>
        <v>20.3</v>
      </c>
      <c r="I29" s="101">
        <f>+I27+I22+I16+I11</f>
        <v>9.000000000000014</v>
      </c>
      <c r="J29" s="100">
        <f>+F29+H29</f>
        <v>154.20000000000002</v>
      </c>
      <c r="K29" s="101">
        <f>+G29+I29</f>
        <v>195.5</v>
      </c>
      <c r="L29" s="100">
        <f>+L27+L22+L16+L11</f>
        <v>103.9</v>
      </c>
      <c r="M29" s="101">
        <f>+M27+M22+M16+M11</f>
        <v>87.39999999999999</v>
      </c>
      <c r="N29" s="100">
        <f>+H29+L29</f>
        <v>124.2</v>
      </c>
      <c r="O29" s="101">
        <f>+I29+M29</f>
        <v>96.4</v>
      </c>
      <c r="P29" s="100">
        <f>+J29+L29</f>
        <v>258.1</v>
      </c>
      <c r="Q29" s="101">
        <f>+K29+M29</f>
        <v>282.9</v>
      </c>
      <c r="R29" s="113"/>
    </row>
    <row r="31" ht="12">
      <c r="A31" s="5"/>
    </row>
    <row r="32" ht="12">
      <c r="A32" s="5"/>
    </row>
    <row r="33" ht="12">
      <c r="A33" s="5"/>
    </row>
    <row r="34" ht="12">
      <c r="A34" s="5"/>
    </row>
    <row r="35" ht="12">
      <c r="A35" s="5"/>
    </row>
    <row r="36" spans="1:17" s="133" customFormat="1" ht="12">
      <c r="A36" s="181" t="s">
        <v>145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3">
        <v>41386</v>
      </c>
      <c r="Q36" s="184"/>
    </row>
    <row r="37" spans="1:17" s="133" customFormat="1" ht="12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5"/>
      <c r="Q37" s="185"/>
    </row>
    <row r="38" ht="12">
      <c r="A38" s="5"/>
    </row>
    <row r="39" ht="12">
      <c r="A39" s="5"/>
    </row>
    <row r="40" spans="1:17" s="133" customFormat="1" ht="18">
      <c r="A40" s="186" t="s">
        <v>150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</row>
    <row r="41" spans="1:17" s="133" customFormat="1" ht="14.25">
      <c r="A41" s="180" t="s">
        <v>142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</row>
    <row r="43" spans="2:18" ht="12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24" customHeight="1">
      <c r="A44" s="6" t="s">
        <v>17</v>
      </c>
      <c r="B44" s="97" t="s">
        <v>9</v>
      </c>
      <c r="C44" s="98" t="s">
        <v>8</v>
      </c>
      <c r="D44" s="97" t="s">
        <v>77</v>
      </c>
      <c r="E44" s="98" t="s">
        <v>78</v>
      </c>
      <c r="F44" s="97" t="s">
        <v>80</v>
      </c>
      <c r="G44" s="98" t="s">
        <v>81</v>
      </c>
      <c r="H44" s="97" t="s">
        <v>79</v>
      </c>
      <c r="I44" s="98" t="s">
        <v>82</v>
      </c>
      <c r="J44" s="97" t="s">
        <v>68</v>
      </c>
      <c r="K44" s="98" t="s">
        <v>73</v>
      </c>
      <c r="L44" s="97" t="s">
        <v>83</v>
      </c>
      <c r="M44" s="98" t="s">
        <v>84</v>
      </c>
      <c r="N44" s="97" t="s">
        <v>87</v>
      </c>
      <c r="O44" s="98" t="s">
        <v>88</v>
      </c>
      <c r="P44" s="97" t="s">
        <v>7</v>
      </c>
      <c r="Q44" s="98" t="s">
        <v>74</v>
      </c>
      <c r="R44" s="98"/>
    </row>
    <row r="45" spans="1:18" ht="15.75" customHeight="1">
      <c r="A45" s="114" t="s">
        <v>128</v>
      </c>
      <c r="B45" s="100">
        <f>+B47+B48</f>
        <v>38.3</v>
      </c>
      <c r="C45" s="101">
        <f>+C47+C48</f>
        <v>55.5</v>
      </c>
      <c r="D45" s="100">
        <f>+D47+D48</f>
        <v>52</v>
      </c>
      <c r="E45" s="101">
        <f>+E47+E48</f>
        <v>99.69999999999999</v>
      </c>
      <c r="F45" s="100">
        <f>+B45+D45</f>
        <v>90.3</v>
      </c>
      <c r="G45" s="101">
        <f>+C45+E45</f>
        <v>155.2</v>
      </c>
      <c r="H45" s="100">
        <f>+H47+H48</f>
        <v>-7.6000000000000005</v>
      </c>
      <c r="I45" s="101">
        <f>+I47+I48</f>
        <v>-12.699999999999982</v>
      </c>
      <c r="J45" s="100">
        <f>+F45+H45</f>
        <v>82.7</v>
      </c>
      <c r="K45" s="101">
        <f>+G45+I45</f>
        <v>142.5</v>
      </c>
      <c r="L45" s="100">
        <f>+L47+L48</f>
        <v>77.4</v>
      </c>
      <c r="M45" s="101">
        <f>+M47+M48</f>
        <v>67.69999999999999</v>
      </c>
      <c r="N45" s="100">
        <f>+H45+L45</f>
        <v>69.80000000000001</v>
      </c>
      <c r="O45" s="101">
        <f>+I45+M45</f>
        <v>55.00000000000001</v>
      </c>
      <c r="P45" s="100">
        <f>+J45+L45</f>
        <v>160.10000000000002</v>
      </c>
      <c r="Q45" s="101">
        <f>+K45+M45</f>
        <v>210.2</v>
      </c>
      <c r="R45" s="113"/>
    </row>
    <row r="46" spans="1:18" ht="9" customHeight="1">
      <c r="A46" s="119"/>
      <c r="B46" s="112"/>
      <c r="C46" s="113"/>
      <c r="D46" s="112"/>
      <c r="E46" s="113"/>
      <c r="F46" s="112"/>
      <c r="G46" s="113"/>
      <c r="H46" s="112"/>
      <c r="I46" s="113"/>
      <c r="J46" s="112"/>
      <c r="K46" s="113"/>
      <c r="L46" s="112"/>
      <c r="M46" s="113"/>
      <c r="N46" s="112"/>
      <c r="O46" s="113"/>
      <c r="P46" s="112"/>
      <c r="Q46" s="113"/>
      <c r="R46" s="113"/>
    </row>
    <row r="47" spans="1:18" ht="15" customHeight="1">
      <c r="A47" s="108" t="s">
        <v>130</v>
      </c>
      <c r="B47" s="109">
        <v>35</v>
      </c>
      <c r="C47" s="110">
        <v>55.2</v>
      </c>
      <c r="D47" s="109">
        <v>53.8</v>
      </c>
      <c r="E47" s="110">
        <v>107.99999999999999</v>
      </c>
      <c r="F47" s="109">
        <f>+B47+D47</f>
        <v>88.8</v>
      </c>
      <c r="G47" s="110">
        <f>+C47+E47</f>
        <v>163.2</v>
      </c>
      <c r="H47" s="109">
        <v>-10.3</v>
      </c>
      <c r="I47" s="110">
        <v>-1.799999999999983</v>
      </c>
      <c r="J47" s="109">
        <f>+F47+H47</f>
        <v>78.5</v>
      </c>
      <c r="K47" s="110">
        <f>+G47+I47</f>
        <v>161.4</v>
      </c>
      <c r="L47" s="109">
        <v>76.4</v>
      </c>
      <c r="M47" s="110">
        <v>72.79999999999998</v>
      </c>
      <c r="N47" s="109">
        <f>+H47+L47</f>
        <v>66.10000000000001</v>
      </c>
      <c r="O47" s="110">
        <f>+I47+M47</f>
        <v>71</v>
      </c>
      <c r="P47" s="109">
        <f>+J47+L47</f>
        <v>154.9</v>
      </c>
      <c r="Q47" s="110">
        <f>+K47+M47</f>
        <v>234.2</v>
      </c>
      <c r="R47" s="110"/>
    </row>
    <row r="48" spans="1:18" ht="12">
      <c r="A48" s="108" t="s">
        <v>1</v>
      </c>
      <c r="B48" s="109">
        <v>3.3</v>
      </c>
      <c r="C48" s="110">
        <v>0.3</v>
      </c>
      <c r="D48" s="109">
        <v>-1.7999999999999998</v>
      </c>
      <c r="E48" s="110">
        <v>-8.3</v>
      </c>
      <c r="F48" s="109">
        <f>+B48+D48</f>
        <v>1.5</v>
      </c>
      <c r="G48" s="110">
        <f>+C48+E48</f>
        <v>-8</v>
      </c>
      <c r="H48" s="109">
        <v>2.7</v>
      </c>
      <c r="I48" s="110">
        <v>-10.899999999999999</v>
      </c>
      <c r="J48" s="109">
        <f>+F48+H48</f>
        <v>4.2</v>
      </c>
      <c r="K48" s="110">
        <f>+G48+I48</f>
        <v>-18.9</v>
      </c>
      <c r="L48" s="109">
        <v>1</v>
      </c>
      <c r="M48" s="110">
        <v>-5.100000000000001</v>
      </c>
      <c r="N48" s="109">
        <f>+H48+L48</f>
        <v>3.7</v>
      </c>
      <c r="O48" s="110">
        <f>+I48+M48</f>
        <v>-16</v>
      </c>
      <c r="P48" s="109">
        <f>+J48+L48</f>
        <v>5.2</v>
      </c>
      <c r="Q48" s="110">
        <f>+K48+M48</f>
        <v>-24</v>
      </c>
      <c r="R48" s="110"/>
    </row>
    <row r="49" spans="1:18" ht="9" customHeight="1">
      <c r="A49" s="108"/>
      <c r="B49" s="109"/>
      <c r="C49" s="110"/>
      <c r="D49" s="109"/>
      <c r="E49" s="110"/>
      <c r="F49" s="109"/>
      <c r="G49" s="110"/>
      <c r="H49" s="109"/>
      <c r="I49" s="110"/>
      <c r="J49" s="109"/>
      <c r="K49" s="110"/>
      <c r="L49" s="109"/>
      <c r="M49" s="110"/>
      <c r="N49" s="109"/>
      <c r="O49" s="110"/>
      <c r="P49" s="109"/>
      <c r="Q49" s="110"/>
      <c r="R49" s="110"/>
    </row>
    <row r="50" spans="1:18" ht="15.75" customHeight="1">
      <c r="A50" s="114" t="s">
        <v>129</v>
      </c>
      <c r="B50" s="100">
        <f>+SUM(B52:B54)</f>
        <v>10.4</v>
      </c>
      <c r="C50" s="101">
        <f>+SUM(C52:C54)</f>
        <v>1.6</v>
      </c>
      <c r="D50" s="100">
        <f>+SUM(D52:D54)</f>
        <v>-0.5</v>
      </c>
      <c r="E50" s="101">
        <f>+SUM(E52:E54)</f>
        <v>1.0000000000000002</v>
      </c>
      <c r="F50" s="100">
        <f>+B50+D50</f>
        <v>9.9</v>
      </c>
      <c r="G50" s="101">
        <f>+C50+E50</f>
        <v>2.6000000000000005</v>
      </c>
      <c r="H50" s="100">
        <f>+SUM(H52:H54)</f>
        <v>3.6000000000000005</v>
      </c>
      <c r="I50" s="101">
        <f>+SUM(I52:I54)</f>
        <v>-1.3</v>
      </c>
      <c r="J50" s="100">
        <f>+F50+H50</f>
        <v>13.5</v>
      </c>
      <c r="K50" s="101">
        <f>+G50+I50</f>
        <v>1.3000000000000005</v>
      </c>
      <c r="L50" s="100">
        <f>+SUM(L52:L54)</f>
        <v>4.5</v>
      </c>
      <c r="M50" s="101">
        <f>+SUM(M52:M54)</f>
        <v>-4.3999999999999995</v>
      </c>
      <c r="N50" s="100">
        <f>+H50+L50</f>
        <v>8.100000000000001</v>
      </c>
      <c r="O50" s="101">
        <f>+I50+M50</f>
        <v>-5.699999999999999</v>
      </c>
      <c r="P50" s="100">
        <f>+J50+L50</f>
        <v>18</v>
      </c>
      <c r="Q50" s="101">
        <f>+K50+M50</f>
        <v>-3.0999999999999988</v>
      </c>
      <c r="R50" s="113"/>
    </row>
    <row r="51" spans="1:18" ht="9" customHeight="1">
      <c r="A51" s="119"/>
      <c r="B51" s="112"/>
      <c r="C51" s="113"/>
      <c r="D51" s="112"/>
      <c r="E51" s="113"/>
      <c r="F51" s="112"/>
      <c r="G51" s="113"/>
      <c r="H51" s="112"/>
      <c r="I51" s="113"/>
      <c r="J51" s="112"/>
      <c r="K51" s="113"/>
      <c r="L51" s="112"/>
      <c r="M51" s="113"/>
      <c r="N51" s="112"/>
      <c r="O51" s="113"/>
      <c r="P51" s="112"/>
      <c r="Q51" s="113"/>
      <c r="R51" s="113"/>
    </row>
    <row r="52" spans="1:18" ht="15" customHeight="1">
      <c r="A52" s="108" t="s">
        <v>135</v>
      </c>
      <c r="B52" s="109">
        <v>7.8</v>
      </c>
      <c r="C52" s="110">
        <v>0.2</v>
      </c>
      <c r="D52" s="109">
        <v>-6.5</v>
      </c>
      <c r="E52" s="110">
        <v>-1.2</v>
      </c>
      <c r="F52" s="109">
        <f>+B52+D52</f>
        <v>1.2999999999999998</v>
      </c>
      <c r="G52" s="110">
        <f>+C52+E52</f>
        <v>-1</v>
      </c>
      <c r="H52" s="109">
        <v>1.1</v>
      </c>
      <c r="I52" s="110">
        <v>-2.8</v>
      </c>
      <c r="J52" s="109">
        <f>+F52+H52</f>
        <v>2.4</v>
      </c>
      <c r="K52" s="110">
        <f>+G52+I52</f>
        <v>-3.8</v>
      </c>
      <c r="L52" s="109">
        <v>-2.1</v>
      </c>
      <c r="M52" s="110">
        <v>-7.8999999999999995</v>
      </c>
      <c r="N52" s="109">
        <f>+H52+L52</f>
        <v>-1</v>
      </c>
      <c r="O52" s="110">
        <f>+I52+M52</f>
        <v>-10.7</v>
      </c>
      <c r="P52" s="109">
        <f>+J52+L52</f>
        <v>0.2999999999999998</v>
      </c>
      <c r="Q52" s="110">
        <f>+K52+M52</f>
        <v>-11.7</v>
      </c>
      <c r="R52" s="110"/>
    </row>
    <row r="53" spans="1:18" ht="15" customHeight="1">
      <c r="A53" s="108" t="s">
        <v>136</v>
      </c>
      <c r="B53" s="109">
        <v>2.2</v>
      </c>
      <c r="C53" s="110">
        <v>1</v>
      </c>
      <c r="D53" s="109">
        <v>4.8</v>
      </c>
      <c r="E53" s="110">
        <v>0</v>
      </c>
      <c r="F53" s="109">
        <f>+B53+D53</f>
        <v>7</v>
      </c>
      <c r="G53" s="110">
        <f>+C53+E53</f>
        <v>1</v>
      </c>
      <c r="H53" s="109">
        <v>-0.5999999999999996</v>
      </c>
      <c r="I53" s="110">
        <v>0.8</v>
      </c>
      <c r="J53" s="109">
        <f>+F53+H53</f>
        <v>6.4</v>
      </c>
      <c r="K53" s="110">
        <f>+G53+I53</f>
        <v>1.8</v>
      </c>
      <c r="L53" s="109">
        <v>0.4</v>
      </c>
      <c r="M53" s="110">
        <v>1.0999999999999999</v>
      </c>
      <c r="N53" s="109">
        <f>+H53+L53</f>
        <v>-0.19999999999999962</v>
      </c>
      <c r="O53" s="110">
        <f>+I53+M53</f>
        <v>1.9</v>
      </c>
      <c r="P53" s="109">
        <f>+J53+L53</f>
        <v>6.800000000000001</v>
      </c>
      <c r="Q53" s="110">
        <f>+K53+M53</f>
        <v>2.9</v>
      </c>
      <c r="R53" s="110"/>
    </row>
    <row r="54" spans="1:18" ht="15.75" customHeight="1">
      <c r="A54" s="108" t="s">
        <v>137</v>
      </c>
      <c r="B54" s="109">
        <v>0.4</v>
      </c>
      <c r="C54" s="110">
        <v>0.4</v>
      </c>
      <c r="D54" s="109">
        <v>1.2000000000000002</v>
      </c>
      <c r="E54" s="110">
        <v>2.2</v>
      </c>
      <c r="F54" s="109">
        <f>+B54+D54</f>
        <v>1.6</v>
      </c>
      <c r="G54" s="110">
        <f>+C54+E54</f>
        <v>2.6</v>
      </c>
      <c r="H54" s="109">
        <v>3.1</v>
      </c>
      <c r="I54" s="110">
        <v>0.6999999999999997</v>
      </c>
      <c r="J54" s="109">
        <f>+F54+H54</f>
        <v>4.7</v>
      </c>
      <c r="K54" s="110">
        <f>+G54+I54</f>
        <v>3.3</v>
      </c>
      <c r="L54" s="109">
        <v>6.2</v>
      </c>
      <c r="M54" s="110">
        <v>2.4000000000000004</v>
      </c>
      <c r="N54" s="109">
        <f>+H54+L54</f>
        <v>9.3</v>
      </c>
      <c r="O54" s="110">
        <f>+I54+M54</f>
        <v>3.1</v>
      </c>
      <c r="P54" s="109">
        <f>+J54+L54</f>
        <v>10.9</v>
      </c>
      <c r="Q54" s="110">
        <f>+K54+M54</f>
        <v>5.7</v>
      </c>
      <c r="R54" s="110"/>
    </row>
    <row r="55" spans="1:18" ht="9" customHeight="1">
      <c r="A55" s="111"/>
      <c r="B55" s="109"/>
      <c r="C55" s="110"/>
      <c r="D55" s="109"/>
      <c r="E55" s="110"/>
      <c r="F55" s="109"/>
      <c r="G55" s="110"/>
      <c r="H55" s="109"/>
      <c r="I55" s="110"/>
      <c r="J55" s="109"/>
      <c r="K55" s="110"/>
      <c r="L55" s="109"/>
      <c r="M55" s="110"/>
      <c r="N55" s="109"/>
      <c r="O55" s="110"/>
      <c r="P55" s="109"/>
      <c r="Q55" s="110"/>
      <c r="R55" s="110"/>
    </row>
    <row r="56" spans="1:18" ht="15.75" customHeight="1">
      <c r="A56" s="114" t="s">
        <v>2</v>
      </c>
      <c r="B56" s="100">
        <f>+B58+B59</f>
        <v>3.5</v>
      </c>
      <c r="C56" s="101">
        <f>+C58+C59</f>
        <v>12.4</v>
      </c>
      <c r="D56" s="100">
        <f>+D58+D59</f>
        <v>22.200000000000003</v>
      </c>
      <c r="E56" s="101">
        <f>+E58+E59</f>
        <v>21.5</v>
      </c>
      <c r="F56" s="100">
        <f>+B56+D56</f>
        <v>25.700000000000003</v>
      </c>
      <c r="G56" s="101">
        <f>+C56+E56</f>
        <v>33.9</v>
      </c>
      <c r="H56" s="100">
        <f>+H58+H59</f>
        <v>21</v>
      </c>
      <c r="I56" s="101">
        <f>+I58+I59</f>
        <v>19.999999999999996</v>
      </c>
      <c r="J56" s="100">
        <f>+F56+H56</f>
        <v>46.7</v>
      </c>
      <c r="K56" s="101">
        <f>+G56+I56</f>
        <v>53.89999999999999</v>
      </c>
      <c r="L56" s="100">
        <f>+L58+L59</f>
        <v>17.6</v>
      </c>
      <c r="M56" s="101">
        <f>+M58+M59</f>
        <v>19.3</v>
      </c>
      <c r="N56" s="100">
        <f>+H56+L56</f>
        <v>38.6</v>
      </c>
      <c r="O56" s="101">
        <f>+I56+M56</f>
        <v>39.3</v>
      </c>
      <c r="P56" s="100">
        <f>+J56+L56</f>
        <v>64.30000000000001</v>
      </c>
      <c r="Q56" s="101">
        <f>+K56+M56</f>
        <v>73.19999999999999</v>
      </c>
      <c r="R56" s="113"/>
    </row>
    <row r="57" spans="1:18" ht="9" customHeight="1">
      <c r="A57" s="119"/>
      <c r="B57" s="112"/>
      <c r="C57" s="113"/>
      <c r="D57" s="112"/>
      <c r="E57" s="113"/>
      <c r="F57" s="112"/>
      <c r="G57" s="113"/>
      <c r="H57" s="112"/>
      <c r="I57" s="113"/>
      <c r="J57" s="112"/>
      <c r="K57" s="113"/>
      <c r="L57" s="112"/>
      <c r="M57" s="113"/>
      <c r="N57" s="112"/>
      <c r="O57" s="113"/>
      <c r="P57" s="112"/>
      <c r="Q57" s="113"/>
      <c r="R57" s="113"/>
    </row>
    <row r="58" spans="1:18" ht="15" customHeight="1">
      <c r="A58" s="108" t="s">
        <v>3</v>
      </c>
      <c r="B58" s="109">
        <v>4.2</v>
      </c>
      <c r="C58" s="110">
        <v>10.5</v>
      </c>
      <c r="D58" s="109">
        <v>22.6</v>
      </c>
      <c r="E58" s="110">
        <v>19.3</v>
      </c>
      <c r="F58" s="109">
        <f>+B58+D58</f>
        <v>26.8</v>
      </c>
      <c r="G58" s="110">
        <f>+C58+E58</f>
        <v>29.8</v>
      </c>
      <c r="H58" s="109">
        <v>19.7</v>
      </c>
      <c r="I58" s="110">
        <v>19.499999999999996</v>
      </c>
      <c r="J58" s="109">
        <f>+F58+H58</f>
        <v>46.5</v>
      </c>
      <c r="K58" s="110">
        <f>+G58+I58</f>
        <v>49.3</v>
      </c>
      <c r="L58" s="109">
        <v>17.1</v>
      </c>
      <c r="M58" s="110">
        <v>19.5</v>
      </c>
      <c r="N58" s="109">
        <f>+H58+L58</f>
        <v>36.8</v>
      </c>
      <c r="O58" s="110">
        <f>+I58+M58</f>
        <v>39</v>
      </c>
      <c r="P58" s="109">
        <f>+J58+L58</f>
        <v>63.6</v>
      </c>
      <c r="Q58" s="110">
        <f>+K58+M58</f>
        <v>68.8</v>
      </c>
      <c r="R58" s="110"/>
    </row>
    <row r="59" spans="1:18" ht="15.75" customHeight="1">
      <c r="A59" s="108" t="s">
        <v>132</v>
      </c>
      <c r="B59" s="109">
        <v>-0.7</v>
      </c>
      <c r="C59" s="110">
        <v>1.9</v>
      </c>
      <c r="D59" s="109">
        <v>-0.40000000000000013</v>
      </c>
      <c r="E59" s="110">
        <v>2.1999999999999997</v>
      </c>
      <c r="F59" s="109">
        <f>+B59+D59</f>
        <v>-1.1</v>
      </c>
      <c r="G59" s="110">
        <f>+C59+E59</f>
        <v>4.1</v>
      </c>
      <c r="H59" s="109">
        <v>1.3</v>
      </c>
      <c r="I59" s="110">
        <v>0.5</v>
      </c>
      <c r="J59" s="109">
        <f>+F59+H59</f>
        <v>0.19999999999999996</v>
      </c>
      <c r="K59" s="110">
        <f>+G59+I59</f>
        <v>4.6</v>
      </c>
      <c r="L59" s="109">
        <v>0.5</v>
      </c>
      <c r="M59" s="110">
        <v>-0.1999999999999993</v>
      </c>
      <c r="N59" s="109">
        <f>+H59+L59</f>
        <v>1.8</v>
      </c>
      <c r="O59" s="110">
        <f>+I59+M59</f>
        <v>0.3000000000000007</v>
      </c>
      <c r="P59" s="109">
        <f>+J59+L59</f>
        <v>0.7</v>
      </c>
      <c r="Q59" s="110">
        <f>+K59+M59</f>
        <v>4.4</v>
      </c>
      <c r="R59" s="110"/>
    </row>
    <row r="60" spans="1:18" ht="9" customHeight="1">
      <c r="A60" s="108"/>
      <c r="B60" s="109"/>
      <c r="C60" s="110"/>
      <c r="D60" s="109"/>
      <c r="E60" s="110"/>
      <c r="F60" s="109"/>
      <c r="G60" s="110"/>
      <c r="H60" s="109"/>
      <c r="I60" s="110"/>
      <c r="J60" s="109"/>
      <c r="K60" s="110"/>
      <c r="L60" s="109"/>
      <c r="M60" s="110"/>
      <c r="N60" s="109"/>
      <c r="O60" s="110"/>
      <c r="P60" s="109"/>
      <c r="Q60" s="110"/>
      <c r="R60" s="110"/>
    </row>
    <row r="61" spans="1:18" ht="15.75" customHeight="1">
      <c r="A61" s="114" t="s">
        <v>4</v>
      </c>
      <c r="B61" s="100">
        <v>3.8</v>
      </c>
      <c r="C61" s="101">
        <v>-8</v>
      </c>
      <c r="D61" s="100">
        <v>4.2</v>
      </c>
      <c r="E61" s="101">
        <v>2.8</v>
      </c>
      <c r="F61" s="100">
        <f>+B61+D61</f>
        <v>8</v>
      </c>
      <c r="G61" s="101">
        <f>+C61+E61</f>
        <v>-5.2</v>
      </c>
      <c r="H61" s="100">
        <v>3.3000000000000007</v>
      </c>
      <c r="I61" s="101">
        <v>3</v>
      </c>
      <c r="J61" s="100">
        <f>+F61+H61</f>
        <v>11.3</v>
      </c>
      <c r="K61" s="101">
        <f>+G61+I61</f>
        <v>-2.2</v>
      </c>
      <c r="L61" s="100">
        <v>4.399999999999999</v>
      </c>
      <c r="M61" s="101">
        <v>4.800000000000001</v>
      </c>
      <c r="N61" s="100">
        <f>+H61+L61</f>
        <v>7.699999999999999</v>
      </c>
      <c r="O61" s="101">
        <f>+I61+M61</f>
        <v>7.800000000000001</v>
      </c>
      <c r="P61" s="100">
        <f>+J61+L61</f>
        <v>15.7</v>
      </c>
      <c r="Q61" s="101">
        <f>+K61+M61</f>
        <v>2.6000000000000005</v>
      </c>
      <c r="R61" s="113"/>
    </row>
    <row r="62" spans="1:18" ht="12">
      <c r="A62" s="119"/>
      <c r="B62" s="112"/>
      <c r="C62" s="113"/>
      <c r="D62" s="112"/>
      <c r="E62" s="113"/>
      <c r="F62" s="112"/>
      <c r="G62" s="113"/>
      <c r="H62" s="112"/>
      <c r="I62" s="113"/>
      <c r="J62" s="112"/>
      <c r="K62" s="113"/>
      <c r="L62" s="112"/>
      <c r="M62" s="113"/>
      <c r="N62" s="112"/>
      <c r="O62" s="113"/>
      <c r="P62" s="112"/>
      <c r="Q62" s="113"/>
      <c r="R62" s="113"/>
    </row>
    <row r="63" spans="1:18" ht="17.25" customHeight="1">
      <c r="A63" s="114" t="s">
        <v>144</v>
      </c>
      <c r="B63" s="100">
        <f>+B61+B56+B50+B45</f>
        <v>56</v>
      </c>
      <c r="C63" s="101">
        <f>+C61+C56+C50+C45</f>
        <v>61.5</v>
      </c>
      <c r="D63" s="100">
        <f>+D61+D56+D50+D45</f>
        <v>77.9</v>
      </c>
      <c r="E63" s="101">
        <f>+E61+E56+E50+E45</f>
        <v>124.99999999999999</v>
      </c>
      <c r="F63" s="100">
        <f>+B63+D63</f>
        <v>133.9</v>
      </c>
      <c r="G63" s="101">
        <f>+C63+E63</f>
        <v>186.5</v>
      </c>
      <c r="H63" s="100">
        <f>+H61+H56+H50+H45</f>
        <v>20.3</v>
      </c>
      <c r="I63" s="101">
        <f>+I61+I56+I50+I45</f>
        <v>9.000000000000014</v>
      </c>
      <c r="J63" s="100">
        <f>+F63+H63</f>
        <v>154.20000000000002</v>
      </c>
      <c r="K63" s="101">
        <f>+G63+I63</f>
        <v>195.5</v>
      </c>
      <c r="L63" s="100">
        <f>+L61+L56+L50+L45</f>
        <v>103.9</v>
      </c>
      <c r="M63" s="101">
        <f>+M61+M56+M50+M45</f>
        <v>87.39999999999999</v>
      </c>
      <c r="N63" s="100">
        <f>+H63+L63</f>
        <v>124.2</v>
      </c>
      <c r="O63" s="101">
        <f>+I63+M63</f>
        <v>96.4</v>
      </c>
      <c r="P63" s="100">
        <f>+J63+L63</f>
        <v>258.1</v>
      </c>
      <c r="Q63" s="101">
        <f>+K63+M63</f>
        <v>282.9</v>
      </c>
      <c r="R63" s="113"/>
    </row>
    <row r="65" ht="12">
      <c r="A65" s="5"/>
    </row>
  </sheetData>
  <sheetProtection/>
  <mergeCells count="8">
    <mergeCell ref="A40:Q40"/>
    <mergeCell ref="A41:Q41"/>
    <mergeCell ref="A36:O37"/>
    <mergeCell ref="P36:Q37"/>
    <mergeCell ref="A1:O2"/>
    <mergeCell ref="P1:Q2"/>
    <mergeCell ref="A6:Q6"/>
    <mergeCell ref="A7:Q7"/>
  </mergeCells>
  <printOptions/>
  <pageMargins left="0.25" right="0.25" top="0.75" bottom="0.75" header="0.3" footer="0.3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="75" zoomScaleNormal="75" zoomScaleSheetLayoutView="55" zoomScalePageLayoutView="0" workbookViewId="0" topLeftCell="A16">
      <selection activeCell="A50" sqref="A50"/>
    </sheetView>
  </sheetViews>
  <sheetFormatPr defaultColWidth="11.421875" defaultRowHeight="15"/>
  <cols>
    <col min="1" max="1" width="56.57421875" style="133" bestFit="1" customWidth="1"/>
    <col min="2" max="16384" width="11.421875" style="133" customWidth="1"/>
  </cols>
  <sheetData>
    <row r="1" spans="1:17" ht="12">
      <c r="A1" s="181" t="s">
        <v>138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3">
        <v>41386</v>
      </c>
      <c r="Q1" s="184"/>
    </row>
    <row r="2" spans="1:17" ht="12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5"/>
      <c r="Q2" s="185"/>
    </row>
    <row r="6" spans="1:17" ht="18">
      <c r="A6" s="186" t="s">
        <v>139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17" ht="14.25">
      <c r="A7" s="180" t="s">
        <v>141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</row>
    <row r="10" spans="1:17" ht="20.25" customHeight="1">
      <c r="A10" s="133" t="s">
        <v>91</v>
      </c>
      <c r="B10" s="131" t="s">
        <v>6</v>
      </c>
      <c r="C10" s="132" t="s">
        <v>70</v>
      </c>
      <c r="D10" s="131" t="s">
        <v>65</v>
      </c>
      <c r="E10" s="132" t="s">
        <v>71</v>
      </c>
      <c r="F10" s="131" t="s">
        <v>66</v>
      </c>
      <c r="G10" s="132" t="s">
        <v>67</v>
      </c>
      <c r="H10" s="131" t="s">
        <v>69</v>
      </c>
      <c r="I10" s="132" t="s">
        <v>72</v>
      </c>
      <c r="J10" s="131" t="s">
        <v>68</v>
      </c>
      <c r="K10" s="132" t="s">
        <v>73</v>
      </c>
      <c r="L10" s="131" t="s">
        <v>75</v>
      </c>
      <c r="M10" s="132" t="s">
        <v>76</v>
      </c>
      <c r="N10" s="131" t="s">
        <v>85</v>
      </c>
      <c r="O10" s="132" t="s">
        <v>86</v>
      </c>
      <c r="P10" s="131" t="s">
        <v>7</v>
      </c>
      <c r="Q10" s="132" t="s">
        <v>74</v>
      </c>
    </row>
    <row r="11" spans="1:19" s="135" customFormat="1" ht="17.25" customHeight="1">
      <c r="A11" s="134" t="s">
        <v>110</v>
      </c>
      <c r="B11" s="149">
        <v>628.6</v>
      </c>
      <c r="C11" s="172">
        <v>614.4</v>
      </c>
      <c r="D11" s="149">
        <f>+F11-B11</f>
        <v>672.6</v>
      </c>
      <c r="E11" s="172">
        <v>663.2</v>
      </c>
      <c r="F11" s="149">
        <v>1301.2</v>
      </c>
      <c r="G11" s="172">
        <v>1277.6</v>
      </c>
      <c r="H11" s="149">
        <f>+J11-F11</f>
        <v>551.7</v>
      </c>
      <c r="I11" s="172">
        <f>+K11-G11</f>
        <v>561.2</v>
      </c>
      <c r="J11" s="149">
        <v>1852.9</v>
      </c>
      <c r="K11" s="172">
        <v>1838.8</v>
      </c>
      <c r="L11" s="149">
        <f>+P11-J11</f>
        <v>767.7000000000003</v>
      </c>
      <c r="M11" s="172">
        <f>+Q11-K11</f>
        <v>780.8999999999999</v>
      </c>
      <c r="N11" s="149">
        <f>+P11-F11</f>
        <v>1319.4000000000003</v>
      </c>
      <c r="O11" s="172">
        <f>+Q11-G11</f>
        <v>1342.1</v>
      </c>
      <c r="P11" s="149">
        <v>2620.6000000000004</v>
      </c>
      <c r="Q11" s="172">
        <v>2619.7</v>
      </c>
      <c r="R11" s="157"/>
      <c r="S11" s="157"/>
    </row>
    <row r="12" spans="1:17" s="137" customFormat="1" ht="17.25" customHeight="1">
      <c r="A12" s="136" t="s">
        <v>111</v>
      </c>
      <c r="B12" s="150">
        <v>419.2</v>
      </c>
      <c r="C12" s="173">
        <v>419.4</v>
      </c>
      <c r="D12" s="174">
        <f>+F12-B12</f>
        <v>477.59999999999997</v>
      </c>
      <c r="E12" s="173">
        <v>485.8</v>
      </c>
      <c r="F12" s="174">
        <v>896.8</v>
      </c>
      <c r="G12" s="173">
        <v>905.2</v>
      </c>
      <c r="H12" s="174">
        <f>+J12-F12</f>
        <v>351.29999999999995</v>
      </c>
      <c r="I12" s="173">
        <f>+K12-G12</f>
        <v>362</v>
      </c>
      <c r="J12" s="174">
        <v>1248.1</v>
      </c>
      <c r="K12" s="173">
        <v>1267.2</v>
      </c>
      <c r="L12" s="174">
        <f>+P12-J12</f>
        <v>527.4000000000001</v>
      </c>
      <c r="M12" s="173">
        <f aca="true" t="shared" si="0" ref="M12:M22">+Q12-K12</f>
        <v>554.3</v>
      </c>
      <c r="N12" s="174">
        <f aca="true" t="shared" si="1" ref="N12:N22">+P12-F12</f>
        <v>878.7</v>
      </c>
      <c r="O12" s="173">
        <f aca="true" t="shared" si="2" ref="O12:O22">+Q12-G12</f>
        <v>916.3</v>
      </c>
      <c r="P12" s="174">
        <v>1775.5</v>
      </c>
      <c r="Q12" s="173">
        <v>1821.5</v>
      </c>
    </row>
    <row r="13" spans="1:17" s="137" customFormat="1" ht="17.25" customHeight="1">
      <c r="A13" s="138" t="s">
        <v>112</v>
      </c>
      <c r="B13" s="151">
        <f>+B11-B12</f>
        <v>209.40000000000003</v>
      </c>
      <c r="C13" s="175">
        <f>+C11-C12</f>
        <v>195</v>
      </c>
      <c r="D13" s="151">
        <f>+F13-B13</f>
        <v>195.00000000000006</v>
      </c>
      <c r="E13" s="175">
        <f>+E11-E12</f>
        <v>177.40000000000003</v>
      </c>
      <c r="F13" s="151">
        <f>+F11-F12</f>
        <v>404.4000000000001</v>
      </c>
      <c r="G13" s="175">
        <f>+G11-G12</f>
        <v>372.39999999999986</v>
      </c>
      <c r="H13" s="151">
        <f>+J13-F13</f>
        <v>200.4000000000001</v>
      </c>
      <c r="I13" s="175">
        <f>+K13-G13</f>
        <v>199.20000000000005</v>
      </c>
      <c r="J13" s="151">
        <f>+J11-J12</f>
        <v>604.8000000000002</v>
      </c>
      <c r="K13" s="175">
        <f>+K11-K12</f>
        <v>571.5999999999999</v>
      </c>
      <c r="L13" s="151">
        <f>+P13-J13</f>
        <v>240.30000000000007</v>
      </c>
      <c r="M13" s="175">
        <f t="shared" si="0"/>
        <v>226.60000000000002</v>
      </c>
      <c r="N13" s="151">
        <f t="shared" si="1"/>
        <v>440.70000000000016</v>
      </c>
      <c r="O13" s="175">
        <f t="shared" si="2"/>
        <v>425.80000000000007</v>
      </c>
      <c r="P13" s="151">
        <v>845.1000000000003</v>
      </c>
      <c r="Q13" s="175">
        <v>798.1999999999999</v>
      </c>
    </row>
    <row r="14" spans="1:17" s="139" customFormat="1" ht="17.25" customHeight="1">
      <c r="A14" s="146"/>
      <c r="B14" s="176"/>
      <c r="C14" s="177"/>
      <c r="D14" s="176"/>
      <c r="E14" s="177"/>
      <c r="F14" s="176"/>
      <c r="G14" s="177"/>
      <c r="H14" s="176"/>
      <c r="I14" s="177"/>
      <c r="J14" s="176"/>
      <c r="K14" s="177"/>
      <c r="L14" s="176"/>
      <c r="M14" s="177"/>
      <c r="N14" s="176">
        <f t="shared" si="1"/>
        <v>0</v>
      </c>
      <c r="O14" s="177"/>
      <c r="P14" s="176"/>
      <c r="Q14" s="177"/>
    </row>
    <row r="15" spans="1:17" s="145" customFormat="1" ht="17.25" customHeight="1">
      <c r="A15" s="148" t="s">
        <v>113</v>
      </c>
      <c r="B15" s="178"/>
      <c r="C15" s="179"/>
      <c r="D15" s="178"/>
      <c r="E15" s="179"/>
      <c r="F15" s="178"/>
      <c r="G15" s="179"/>
      <c r="H15" s="178"/>
      <c r="I15" s="179"/>
      <c r="J15" s="178"/>
      <c r="K15" s="179"/>
      <c r="L15" s="178"/>
      <c r="M15" s="179"/>
      <c r="N15" s="178">
        <f t="shared" si="1"/>
        <v>0</v>
      </c>
      <c r="O15" s="179"/>
      <c r="P15" s="178"/>
      <c r="Q15" s="179"/>
    </row>
    <row r="16" spans="1:17" s="137" customFormat="1" ht="17.25" customHeight="1">
      <c r="A16" s="140" t="s">
        <v>114</v>
      </c>
      <c r="B16" s="152">
        <v>399.7</v>
      </c>
      <c r="C16" s="153">
        <v>396.8</v>
      </c>
      <c r="D16" s="152">
        <f aca="true" t="shared" si="3" ref="D16:E21">+F16-B16</f>
        <v>438.09999999999997</v>
      </c>
      <c r="E16" s="153">
        <f t="shared" si="3"/>
        <v>455.7999999999999</v>
      </c>
      <c r="F16" s="152">
        <v>837.8</v>
      </c>
      <c r="G16" s="153">
        <f>+G17+G18</f>
        <v>852.5999999999999</v>
      </c>
      <c r="H16" s="152">
        <f aca="true" t="shared" si="4" ref="H16:I22">+J16-F16</f>
        <v>313.20000000000005</v>
      </c>
      <c r="I16" s="153">
        <f t="shared" si="4"/>
        <v>336.5</v>
      </c>
      <c r="J16" s="152">
        <v>1151</v>
      </c>
      <c r="K16" s="153">
        <v>1189.1</v>
      </c>
      <c r="L16" s="152">
        <f aca="true" t="shared" si="5" ref="L16:L22">+P16-J16</f>
        <v>498.70000000000005</v>
      </c>
      <c r="M16" s="153">
        <f t="shared" si="0"/>
        <v>517.4000000000001</v>
      </c>
      <c r="N16" s="152">
        <f t="shared" si="1"/>
        <v>811.9000000000001</v>
      </c>
      <c r="O16" s="153">
        <f t="shared" si="2"/>
        <v>853.9000000000001</v>
      </c>
      <c r="P16" s="152">
        <v>1649.7</v>
      </c>
      <c r="Q16" s="153">
        <v>1706.5</v>
      </c>
    </row>
    <row r="17" spans="1:17" s="137" customFormat="1" ht="17.25" customHeight="1">
      <c r="A17" s="141" t="s">
        <v>115</v>
      </c>
      <c r="B17" s="154">
        <v>381.2</v>
      </c>
      <c r="C17" s="155">
        <v>389.7</v>
      </c>
      <c r="D17" s="154">
        <f t="shared" si="3"/>
        <v>417.2</v>
      </c>
      <c r="E17" s="155">
        <f t="shared" si="3"/>
        <v>446.59999999999997</v>
      </c>
      <c r="F17" s="154">
        <v>798.4</v>
      </c>
      <c r="G17" s="155">
        <v>836.3</v>
      </c>
      <c r="H17" s="154">
        <f t="shared" si="4"/>
        <v>297.4</v>
      </c>
      <c r="I17" s="155">
        <f t="shared" si="4"/>
        <v>324.5</v>
      </c>
      <c r="J17" s="154">
        <v>1095.8</v>
      </c>
      <c r="K17" s="155">
        <v>1160.8</v>
      </c>
      <c r="L17" s="154">
        <f t="shared" si="5"/>
        <v>470.20000000000005</v>
      </c>
      <c r="M17" s="155">
        <f t="shared" si="0"/>
        <v>493</v>
      </c>
      <c r="N17" s="154">
        <f t="shared" si="1"/>
        <v>767.6</v>
      </c>
      <c r="O17" s="155">
        <f t="shared" si="2"/>
        <v>817.5</v>
      </c>
      <c r="P17" s="154">
        <v>1566</v>
      </c>
      <c r="Q17" s="155">
        <v>1653.8</v>
      </c>
    </row>
    <row r="18" spans="1:17" s="137" customFormat="1" ht="17.25" customHeight="1">
      <c r="A18" s="142" t="s">
        <v>116</v>
      </c>
      <c r="B18" s="151">
        <v>18.5</v>
      </c>
      <c r="C18" s="175">
        <v>7.1</v>
      </c>
      <c r="D18" s="151">
        <f t="shared" si="3"/>
        <v>20.9</v>
      </c>
      <c r="E18" s="175">
        <f t="shared" si="3"/>
        <v>9.200000000000001</v>
      </c>
      <c r="F18" s="151">
        <v>39.4</v>
      </c>
      <c r="G18" s="175">
        <v>16.3</v>
      </c>
      <c r="H18" s="151">
        <f t="shared" si="4"/>
        <v>15.800000000000004</v>
      </c>
      <c r="I18" s="155">
        <f t="shared" si="4"/>
        <v>12</v>
      </c>
      <c r="J18" s="151">
        <v>55.2</v>
      </c>
      <c r="K18" s="175">
        <v>28.3</v>
      </c>
      <c r="L18" s="151">
        <f t="shared" si="5"/>
        <v>28.5</v>
      </c>
      <c r="M18" s="155">
        <f t="shared" si="0"/>
        <v>24.400000000000045</v>
      </c>
      <c r="N18" s="151">
        <f t="shared" si="1"/>
        <v>44.300000000000004</v>
      </c>
      <c r="O18" s="155">
        <f t="shared" si="2"/>
        <v>36.40000000000005</v>
      </c>
      <c r="P18" s="151">
        <v>83.7</v>
      </c>
      <c r="Q18" s="175">
        <f>+Q16-Q17</f>
        <v>52.700000000000045</v>
      </c>
    </row>
    <row r="19" spans="1:17" s="137" customFormat="1" ht="17.25" customHeight="1">
      <c r="A19" s="140" t="s">
        <v>127</v>
      </c>
      <c r="B19" s="152">
        <f>+B20+B21</f>
        <v>19.5</v>
      </c>
      <c r="C19" s="153">
        <f>+C20+C21</f>
        <v>22.6</v>
      </c>
      <c r="D19" s="152">
        <f t="shared" si="3"/>
        <v>39.5</v>
      </c>
      <c r="E19" s="153">
        <f t="shared" si="3"/>
        <v>29.999999999999993</v>
      </c>
      <c r="F19" s="152">
        <f>+F20+F21</f>
        <v>59</v>
      </c>
      <c r="G19" s="153">
        <f>+G20+G21</f>
        <v>52.599999999999994</v>
      </c>
      <c r="H19" s="152">
        <f t="shared" si="4"/>
        <v>38.099999999999994</v>
      </c>
      <c r="I19" s="153">
        <f t="shared" si="4"/>
        <v>25.5</v>
      </c>
      <c r="J19" s="152">
        <v>97.1</v>
      </c>
      <c r="K19" s="153">
        <v>78.1</v>
      </c>
      <c r="L19" s="152">
        <f t="shared" si="5"/>
        <v>28.700000000000003</v>
      </c>
      <c r="M19" s="153">
        <f t="shared" si="0"/>
        <v>36.900000000000006</v>
      </c>
      <c r="N19" s="152">
        <f t="shared" si="1"/>
        <v>66.8</v>
      </c>
      <c r="O19" s="153">
        <f t="shared" si="2"/>
        <v>62.400000000000006</v>
      </c>
      <c r="P19" s="152">
        <v>125.8</v>
      </c>
      <c r="Q19" s="153">
        <v>115</v>
      </c>
    </row>
    <row r="20" spans="1:17" s="137" customFormat="1" ht="17.25" customHeight="1">
      <c r="A20" s="141" t="s">
        <v>117</v>
      </c>
      <c r="B20" s="154">
        <v>12.8</v>
      </c>
      <c r="C20" s="155">
        <v>15.8</v>
      </c>
      <c r="D20" s="154">
        <f t="shared" si="3"/>
        <v>31.999999999999996</v>
      </c>
      <c r="E20" s="155">
        <f t="shared" si="3"/>
        <v>21.099999999999998</v>
      </c>
      <c r="F20" s="154">
        <v>44.8</v>
      </c>
      <c r="G20" s="155">
        <v>36.9</v>
      </c>
      <c r="H20" s="154">
        <f t="shared" si="4"/>
        <v>32.900000000000006</v>
      </c>
      <c r="I20" s="155">
        <f t="shared" si="4"/>
        <v>20.200000000000003</v>
      </c>
      <c r="J20" s="154">
        <v>77.7</v>
      </c>
      <c r="K20" s="155">
        <v>57.1</v>
      </c>
      <c r="L20" s="154">
        <f t="shared" si="5"/>
        <v>20.89999999999999</v>
      </c>
      <c r="M20" s="155">
        <f t="shared" si="0"/>
        <v>28.20000000000001</v>
      </c>
      <c r="N20" s="154">
        <f t="shared" si="1"/>
        <v>53.8</v>
      </c>
      <c r="O20" s="155">
        <f t="shared" si="2"/>
        <v>48.40000000000001</v>
      </c>
      <c r="P20" s="154">
        <v>98.6</v>
      </c>
      <c r="Q20" s="155">
        <v>85.30000000000001</v>
      </c>
    </row>
    <row r="21" spans="1:17" s="137" customFormat="1" ht="17.25" customHeight="1">
      <c r="A21" s="142" t="s">
        <v>134</v>
      </c>
      <c r="B21" s="151">
        <v>6.7</v>
      </c>
      <c r="C21" s="175">
        <v>6.8</v>
      </c>
      <c r="D21" s="151">
        <f t="shared" si="3"/>
        <v>7.499999999999999</v>
      </c>
      <c r="E21" s="175">
        <f t="shared" si="3"/>
        <v>8.899999999999999</v>
      </c>
      <c r="F21" s="151">
        <v>14.2</v>
      </c>
      <c r="G21" s="175">
        <v>15.7</v>
      </c>
      <c r="H21" s="151">
        <f t="shared" si="4"/>
        <v>5.199999999999999</v>
      </c>
      <c r="I21" s="175">
        <f t="shared" si="4"/>
        <v>5.300000000000001</v>
      </c>
      <c r="J21" s="151">
        <v>19.4</v>
      </c>
      <c r="K21" s="175">
        <v>21</v>
      </c>
      <c r="L21" s="151">
        <f t="shared" si="5"/>
        <v>7.800000000000001</v>
      </c>
      <c r="M21" s="175">
        <f t="shared" si="0"/>
        <v>8.7</v>
      </c>
      <c r="N21" s="151">
        <f t="shared" si="1"/>
        <v>13</v>
      </c>
      <c r="O21" s="175">
        <f t="shared" si="2"/>
        <v>14</v>
      </c>
      <c r="P21" s="151">
        <v>27.2</v>
      </c>
      <c r="Q21" s="175">
        <v>29.7</v>
      </c>
    </row>
    <row r="22" spans="1:17" s="144" customFormat="1" ht="17.25" customHeight="1">
      <c r="A22" s="143" t="s">
        <v>118</v>
      </c>
      <c r="B22" s="149">
        <f>+B16+B19</f>
        <v>419.2</v>
      </c>
      <c r="C22" s="156">
        <f>+C16+C19</f>
        <v>419.40000000000003</v>
      </c>
      <c r="D22" s="149">
        <f>+D19+D16</f>
        <v>477.59999999999997</v>
      </c>
      <c r="E22" s="156">
        <f>+E19+E16</f>
        <v>485.7999999999999</v>
      </c>
      <c r="F22" s="149">
        <f>+F16+F19</f>
        <v>896.8</v>
      </c>
      <c r="G22" s="156">
        <f>+G19+G16</f>
        <v>905.1999999999999</v>
      </c>
      <c r="H22" s="149">
        <f t="shared" si="4"/>
        <v>351.29999999999995</v>
      </c>
      <c r="I22" s="156">
        <f t="shared" si="4"/>
        <v>361.9999999999999</v>
      </c>
      <c r="J22" s="149">
        <f>+J19+J16</f>
        <v>1248.1</v>
      </c>
      <c r="K22" s="156">
        <f>+K19+K16</f>
        <v>1267.1999999999998</v>
      </c>
      <c r="L22" s="149">
        <f t="shared" si="5"/>
        <v>527.4000000000001</v>
      </c>
      <c r="M22" s="156">
        <f t="shared" si="0"/>
        <v>554.3000000000002</v>
      </c>
      <c r="N22" s="149">
        <f t="shared" si="1"/>
        <v>878.7</v>
      </c>
      <c r="O22" s="156">
        <f t="shared" si="2"/>
        <v>916.3000000000001</v>
      </c>
      <c r="P22" s="149">
        <f>+P16+P19</f>
        <v>1775.5</v>
      </c>
      <c r="Q22" s="156">
        <f>+Q16+Q19</f>
        <v>1821.5</v>
      </c>
    </row>
    <row r="32" s="4" customFormat="1" ht="12">
      <c r="A32" s="5"/>
    </row>
    <row r="33" spans="1:17" ht="12">
      <c r="A33" s="181" t="s">
        <v>145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3">
        <v>41386</v>
      </c>
      <c r="Q33" s="184"/>
    </row>
    <row r="34" spans="1:17" ht="12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5"/>
      <c r="Q34" s="185"/>
    </row>
    <row r="35" s="4" customFormat="1" ht="12">
      <c r="A35" s="5"/>
    </row>
    <row r="36" s="4" customFormat="1" ht="12">
      <c r="A36" s="5"/>
    </row>
    <row r="37" s="4" customFormat="1" ht="12">
      <c r="A37" s="5"/>
    </row>
    <row r="38" spans="1:17" ht="18">
      <c r="A38" s="186" t="s">
        <v>140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</row>
    <row r="39" spans="1:17" ht="14.25">
      <c r="A39" s="180" t="s">
        <v>142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</row>
    <row r="42" spans="1:17" ht="20.25" customHeight="1">
      <c r="A42" s="133" t="s">
        <v>17</v>
      </c>
      <c r="B42" s="131" t="s">
        <v>9</v>
      </c>
      <c r="C42" s="132" t="s">
        <v>89</v>
      </c>
      <c r="D42" s="131" t="s">
        <v>77</v>
      </c>
      <c r="E42" s="132" t="s">
        <v>90</v>
      </c>
      <c r="F42" s="131" t="s">
        <v>80</v>
      </c>
      <c r="G42" s="132" t="s">
        <v>81</v>
      </c>
      <c r="H42" s="131" t="s">
        <v>79</v>
      </c>
      <c r="I42" s="132" t="s">
        <v>82</v>
      </c>
      <c r="J42" s="131" t="s">
        <v>68</v>
      </c>
      <c r="K42" s="132" t="s">
        <v>73</v>
      </c>
      <c r="L42" s="131" t="s">
        <v>83</v>
      </c>
      <c r="M42" s="132" t="s">
        <v>84</v>
      </c>
      <c r="N42" s="131" t="s">
        <v>87</v>
      </c>
      <c r="O42" s="132" t="s">
        <v>88</v>
      </c>
      <c r="P42" s="131" t="s">
        <v>7</v>
      </c>
      <c r="Q42" s="132" t="s">
        <v>74</v>
      </c>
    </row>
    <row r="43" spans="1:17" s="135" customFormat="1" ht="17.25" customHeight="1">
      <c r="A43" s="134" t="s">
        <v>119</v>
      </c>
      <c r="B43" s="149">
        <v>628.6</v>
      </c>
      <c r="C43" s="172">
        <v>614.4</v>
      </c>
      <c r="D43" s="149">
        <f>+F43-B43</f>
        <v>672.6</v>
      </c>
      <c r="E43" s="172">
        <v>663.2</v>
      </c>
      <c r="F43" s="149">
        <v>1301.2</v>
      </c>
      <c r="G43" s="172">
        <v>1277.6</v>
      </c>
      <c r="H43" s="149">
        <f>+J43-F43</f>
        <v>551.7</v>
      </c>
      <c r="I43" s="172">
        <f>+K43-G43</f>
        <v>561.2</v>
      </c>
      <c r="J43" s="149">
        <v>1852.9</v>
      </c>
      <c r="K43" s="172">
        <v>1838.8</v>
      </c>
      <c r="L43" s="149">
        <f>+P43-J43</f>
        <v>767.7000000000003</v>
      </c>
      <c r="M43" s="172">
        <f>+Q43-K43</f>
        <v>780.8999999999999</v>
      </c>
      <c r="N43" s="149">
        <f>+P43-F43</f>
        <v>1319.4000000000003</v>
      </c>
      <c r="O43" s="172">
        <f>+Q43-G43</f>
        <v>1342.1</v>
      </c>
      <c r="P43" s="149">
        <v>2620.6000000000004</v>
      </c>
      <c r="Q43" s="172">
        <v>2619.7</v>
      </c>
    </row>
    <row r="44" spans="1:17" s="137" customFormat="1" ht="17.25" customHeight="1">
      <c r="A44" s="136" t="s">
        <v>120</v>
      </c>
      <c r="B44" s="150">
        <v>419.2</v>
      </c>
      <c r="C44" s="173">
        <v>419.4</v>
      </c>
      <c r="D44" s="174">
        <f>+F44-B44</f>
        <v>477.59999999999997</v>
      </c>
      <c r="E44" s="173">
        <v>485.8</v>
      </c>
      <c r="F44" s="174">
        <v>896.8</v>
      </c>
      <c r="G44" s="173">
        <v>905.2</v>
      </c>
      <c r="H44" s="174">
        <f>+J44-F44</f>
        <v>351.29999999999995</v>
      </c>
      <c r="I44" s="173">
        <f>+K44-G44</f>
        <v>362</v>
      </c>
      <c r="J44" s="174">
        <v>1248.1</v>
      </c>
      <c r="K44" s="173">
        <v>1267.2</v>
      </c>
      <c r="L44" s="174">
        <f>+P44-J44</f>
        <v>527.4000000000001</v>
      </c>
      <c r="M44" s="173">
        <f>+Q44-K44</f>
        <v>554.3</v>
      </c>
      <c r="N44" s="174">
        <f aca="true" t="shared" si="6" ref="N44:N54">+P44-F44</f>
        <v>878.7</v>
      </c>
      <c r="O44" s="173">
        <f>+Q44-G44</f>
        <v>916.3</v>
      </c>
      <c r="P44" s="174">
        <v>1775.5</v>
      </c>
      <c r="Q44" s="173">
        <v>1821.5</v>
      </c>
    </row>
    <row r="45" spans="1:17" s="137" customFormat="1" ht="17.25" customHeight="1">
      <c r="A45" s="138" t="s">
        <v>121</v>
      </c>
      <c r="B45" s="151">
        <f>+B43-B44</f>
        <v>209.40000000000003</v>
      </c>
      <c r="C45" s="175">
        <f>+C43-C44</f>
        <v>195</v>
      </c>
      <c r="D45" s="151">
        <f>+F45-B45</f>
        <v>195.00000000000006</v>
      </c>
      <c r="E45" s="175">
        <f>+E43-E44</f>
        <v>177.40000000000003</v>
      </c>
      <c r="F45" s="151">
        <f>+F43-F44</f>
        <v>404.4000000000001</v>
      </c>
      <c r="G45" s="175">
        <f>+G43-G44</f>
        <v>372.39999999999986</v>
      </c>
      <c r="H45" s="151">
        <f>+J45-F45</f>
        <v>200.4000000000001</v>
      </c>
      <c r="I45" s="175">
        <f>+K45-G45</f>
        <v>199.20000000000005</v>
      </c>
      <c r="J45" s="151">
        <f>+J43-J44</f>
        <v>604.8000000000002</v>
      </c>
      <c r="K45" s="175">
        <f>+K43-K44</f>
        <v>571.5999999999999</v>
      </c>
      <c r="L45" s="151">
        <f>+P45-J45</f>
        <v>240.30000000000007</v>
      </c>
      <c r="M45" s="175">
        <f>+Q45-K45</f>
        <v>226.60000000000002</v>
      </c>
      <c r="N45" s="151">
        <f t="shared" si="6"/>
        <v>440.70000000000016</v>
      </c>
      <c r="O45" s="175">
        <f>+Q45-G45</f>
        <v>425.80000000000007</v>
      </c>
      <c r="P45" s="151">
        <v>845.1000000000003</v>
      </c>
      <c r="Q45" s="175">
        <v>798.1999999999999</v>
      </c>
    </row>
    <row r="46" spans="1:17" s="139" customFormat="1" ht="17.25" customHeight="1">
      <c r="A46" s="146"/>
      <c r="B46" s="176"/>
      <c r="C46" s="177"/>
      <c r="D46" s="176"/>
      <c r="E46" s="177"/>
      <c r="F46" s="176"/>
      <c r="G46" s="177"/>
      <c r="H46" s="176"/>
      <c r="I46" s="177"/>
      <c r="J46" s="176"/>
      <c r="K46" s="177"/>
      <c r="L46" s="176"/>
      <c r="M46" s="177"/>
      <c r="N46" s="176">
        <f t="shared" si="6"/>
        <v>0</v>
      </c>
      <c r="O46" s="177"/>
      <c r="P46" s="176"/>
      <c r="Q46" s="177"/>
    </row>
    <row r="47" spans="1:17" s="145" customFormat="1" ht="17.25" customHeight="1">
      <c r="A47" s="147" t="s">
        <v>122</v>
      </c>
      <c r="B47" s="178"/>
      <c r="C47" s="179"/>
      <c r="D47" s="178"/>
      <c r="E47" s="179"/>
      <c r="F47" s="178"/>
      <c r="G47" s="179"/>
      <c r="H47" s="178"/>
      <c r="I47" s="179"/>
      <c r="J47" s="178"/>
      <c r="K47" s="179"/>
      <c r="L47" s="178"/>
      <c r="M47" s="179"/>
      <c r="N47" s="178">
        <f t="shared" si="6"/>
        <v>0</v>
      </c>
      <c r="O47" s="179"/>
      <c r="P47" s="178"/>
      <c r="Q47" s="179"/>
    </row>
    <row r="48" spans="1:17" s="137" customFormat="1" ht="17.25" customHeight="1">
      <c r="A48" s="140" t="s">
        <v>128</v>
      </c>
      <c r="B48" s="152">
        <v>399.7</v>
      </c>
      <c r="C48" s="153">
        <v>396.8</v>
      </c>
      <c r="D48" s="152">
        <f aca="true" t="shared" si="7" ref="D48:D53">+F48-B48</f>
        <v>438.09999999999997</v>
      </c>
      <c r="E48" s="153">
        <f aca="true" t="shared" si="8" ref="E48:E53">+G48-C48</f>
        <v>455.7999999999999</v>
      </c>
      <c r="F48" s="152">
        <v>837.8</v>
      </c>
      <c r="G48" s="153">
        <f>+G49+G50</f>
        <v>852.5999999999999</v>
      </c>
      <c r="H48" s="152">
        <f aca="true" t="shared" si="9" ref="H48:H54">+J48-F48</f>
        <v>313.20000000000005</v>
      </c>
      <c r="I48" s="153">
        <f aca="true" t="shared" si="10" ref="I48:I54">+K48-G48</f>
        <v>336.5</v>
      </c>
      <c r="J48" s="152">
        <v>1151</v>
      </c>
      <c r="K48" s="153">
        <v>1189.1</v>
      </c>
      <c r="L48" s="152">
        <f aca="true" t="shared" si="11" ref="L48:L54">+P48-J48</f>
        <v>498.70000000000005</v>
      </c>
      <c r="M48" s="153">
        <f aca="true" t="shared" si="12" ref="M48:M54">+Q48-K48</f>
        <v>517.4000000000001</v>
      </c>
      <c r="N48" s="152">
        <f t="shared" si="6"/>
        <v>811.9000000000001</v>
      </c>
      <c r="O48" s="153">
        <f aca="true" t="shared" si="13" ref="O48:O54">+Q48-G48</f>
        <v>853.9000000000001</v>
      </c>
      <c r="P48" s="152">
        <v>1649.7</v>
      </c>
      <c r="Q48" s="153">
        <v>1706.5</v>
      </c>
    </row>
    <row r="49" spans="1:17" s="137" customFormat="1" ht="17.25" customHeight="1">
      <c r="A49" s="141" t="s">
        <v>123</v>
      </c>
      <c r="B49" s="154">
        <v>381.2</v>
      </c>
      <c r="C49" s="155">
        <v>389.7</v>
      </c>
      <c r="D49" s="154">
        <f t="shared" si="7"/>
        <v>417.2</v>
      </c>
      <c r="E49" s="155">
        <f t="shared" si="8"/>
        <v>446.59999999999997</v>
      </c>
      <c r="F49" s="154">
        <v>798.4</v>
      </c>
      <c r="G49" s="155">
        <v>836.3</v>
      </c>
      <c r="H49" s="154">
        <f t="shared" si="9"/>
        <v>297.4</v>
      </c>
      <c r="I49" s="155">
        <f t="shared" si="10"/>
        <v>324.5</v>
      </c>
      <c r="J49" s="154">
        <v>1095.8</v>
      </c>
      <c r="K49" s="155">
        <v>1160.8</v>
      </c>
      <c r="L49" s="154">
        <f t="shared" si="11"/>
        <v>470.20000000000005</v>
      </c>
      <c r="M49" s="155">
        <f t="shared" si="12"/>
        <v>493</v>
      </c>
      <c r="N49" s="154">
        <f t="shared" si="6"/>
        <v>767.6</v>
      </c>
      <c r="O49" s="155">
        <f t="shared" si="13"/>
        <v>817.5</v>
      </c>
      <c r="P49" s="154">
        <v>1566</v>
      </c>
      <c r="Q49" s="155">
        <v>1653.8</v>
      </c>
    </row>
    <row r="50" spans="1:17" s="137" customFormat="1" ht="17.25" customHeight="1">
      <c r="A50" s="142" t="s">
        <v>152</v>
      </c>
      <c r="B50" s="151">
        <v>18.5</v>
      </c>
      <c r="C50" s="175">
        <v>7.1</v>
      </c>
      <c r="D50" s="151">
        <f t="shared" si="7"/>
        <v>20.9</v>
      </c>
      <c r="E50" s="175">
        <f t="shared" si="8"/>
        <v>9.200000000000001</v>
      </c>
      <c r="F50" s="151">
        <v>39.4</v>
      </c>
      <c r="G50" s="175">
        <v>16.3</v>
      </c>
      <c r="H50" s="151">
        <f t="shared" si="9"/>
        <v>15.800000000000004</v>
      </c>
      <c r="I50" s="155">
        <f t="shared" si="10"/>
        <v>12</v>
      </c>
      <c r="J50" s="151">
        <v>55.2</v>
      </c>
      <c r="K50" s="175">
        <v>28.3</v>
      </c>
      <c r="L50" s="151">
        <f t="shared" si="11"/>
        <v>28.5</v>
      </c>
      <c r="M50" s="155">
        <f t="shared" si="12"/>
        <v>24.400000000000045</v>
      </c>
      <c r="N50" s="151">
        <f t="shared" si="6"/>
        <v>44.300000000000004</v>
      </c>
      <c r="O50" s="155">
        <f t="shared" si="13"/>
        <v>36.40000000000005</v>
      </c>
      <c r="P50" s="151">
        <v>83.7</v>
      </c>
      <c r="Q50" s="175">
        <f>+Q48-Q49</f>
        <v>52.700000000000045</v>
      </c>
    </row>
    <row r="51" spans="1:17" s="137" customFormat="1" ht="17.25" customHeight="1">
      <c r="A51" s="140" t="s">
        <v>2</v>
      </c>
      <c r="B51" s="152">
        <f>+B52+B53</f>
        <v>19.5</v>
      </c>
      <c r="C51" s="153">
        <f>+C52+C53</f>
        <v>22.6</v>
      </c>
      <c r="D51" s="152">
        <f t="shared" si="7"/>
        <v>39.5</v>
      </c>
      <c r="E51" s="153">
        <f t="shared" si="8"/>
        <v>29.999999999999993</v>
      </c>
      <c r="F51" s="152">
        <f>+F52+F53</f>
        <v>59</v>
      </c>
      <c r="G51" s="153">
        <f>+G52+G53</f>
        <v>52.599999999999994</v>
      </c>
      <c r="H51" s="152">
        <f t="shared" si="9"/>
        <v>38.099999999999994</v>
      </c>
      <c r="I51" s="153">
        <f t="shared" si="10"/>
        <v>25.5</v>
      </c>
      <c r="J51" s="152">
        <v>97.1</v>
      </c>
      <c r="K51" s="153">
        <v>78.1</v>
      </c>
      <c r="L51" s="152">
        <f t="shared" si="11"/>
        <v>28.700000000000003</v>
      </c>
      <c r="M51" s="153">
        <f t="shared" si="12"/>
        <v>36.900000000000006</v>
      </c>
      <c r="N51" s="152">
        <f t="shared" si="6"/>
        <v>66.8</v>
      </c>
      <c r="O51" s="153">
        <f t="shared" si="13"/>
        <v>62.400000000000006</v>
      </c>
      <c r="P51" s="152">
        <v>125.8</v>
      </c>
      <c r="Q51" s="153">
        <v>115</v>
      </c>
    </row>
    <row r="52" spans="1:17" s="137" customFormat="1" ht="17.25" customHeight="1">
      <c r="A52" s="141" t="s">
        <v>124</v>
      </c>
      <c r="B52" s="154">
        <v>12.8</v>
      </c>
      <c r="C52" s="155">
        <v>15.8</v>
      </c>
      <c r="D52" s="154">
        <f t="shared" si="7"/>
        <v>31.999999999999996</v>
      </c>
      <c r="E52" s="155">
        <f t="shared" si="8"/>
        <v>21.099999999999998</v>
      </c>
      <c r="F52" s="154">
        <v>44.8</v>
      </c>
      <c r="G52" s="155">
        <v>36.9</v>
      </c>
      <c r="H52" s="154">
        <f t="shared" si="9"/>
        <v>32.900000000000006</v>
      </c>
      <c r="I52" s="155">
        <f t="shared" si="10"/>
        <v>20.200000000000003</v>
      </c>
      <c r="J52" s="154">
        <v>77.7</v>
      </c>
      <c r="K52" s="155">
        <v>57.1</v>
      </c>
      <c r="L52" s="154">
        <f t="shared" si="11"/>
        <v>20.89999999999999</v>
      </c>
      <c r="M52" s="155">
        <f t="shared" si="12"/>
        <v>28.20000000000001</v>
      </c>
      <c r="N52" s="154">
        <f t="shared" si="6"/>
        <v>53.8</v>
      </c>
      <c r="O52" s="155">
        <f t="shared" si="13"/>
        <v>48.40000000000001</v>
      </c>
      <c r="P52" s="154">
        <v>98.6</v>
      </c>
      <c r="Q52" s="155">
        <v>85.30000000000001</v>
      </c>
    </row>
    <row r="53" spans="1:17" s="137" customFormat="1" ht="17.25" customHeight="1">
      <c r="A53" s="142" t="s">
        <v>133</v>
      </c>
      <c r="B53" s="151">
        <v>6.7</v>
      </c>
      <c r="C53" s="175">
        <v>6.8</v>
      </c>
      <c r="D53" s="151">
        <f t="shared" si="7"/>
        <v>7.499999999999999</v>
      </c>
      <c r="E53" s="175">
        <f t="shared" si="8"/>
        <v>8.899999999999999</v>
      </c>
      <c r="F53" s="151">
        <v>14.2</v>
      </c>
      <c r="G53" s="175">
        <v>15.7</v>
      </c>
      <c r="H53" s="151">
        <f t="shared" si="9"/>
        <v>5.199999999999999</v>
      </c>
      <c r="I53" s="175">
        <f t="shared" si="10"/>
        <v>5.300000000000001</v>
      </c>
      <c r="J53" s="151">
        <v>19.4</v>
      </c>
      <c r="K53" s="175">
        <v>21</v>
      </c>
      <c r="L53" s="151">
        <f t="shared" si="11"/>
        <v>7.800000000000001</v>
      </c>
      <c r="M53" s="175">
        <f t="shared" si="12"/>
        <v>8.7</v>
      </c>
      <c r="N53" s="151">
        <f t="shared" si="6"/>
        <v>13</v>
      </c>
      <c r="O53" s="175">
        <f t="shared" si="13"/>
        <v>14</v>
      </c>
      <c r="P53" s="151">
        <v>27.2</v>
      </c>
      <c r="Q53" s="175">
        <v>29.7</v>
      </c>
    </row>
    <row r="54" spans="1:17" s="144" customFormat="1" ht="17.25" customHeight="1">
      <c r="A54" s="143" t="s">
        <v>125</v>
      </c>
      <c r="B54" s="149">
        <f>+B48+B51</f>
        <v>419.2</v>
      </c>
      <c r="C54" s="156">
        <f>+C48+C51</f>
        <v>419.40000000000003</v>
      </c>
      <c r="D54" s="149">
        <f>+D51+D48</f>
        <v>477.59999999999997</v>
      </c>
      <c r="E54" s="156">
        <f>+E51+E48</f>
        <v>485.7999999999999</v>
      </c>
      <c r="F54" s="149">
        <f>+F48+F51</f>
        <v>896.8</v>
      </c>
      <c r="G54" s="156">
        <f>+G51+G48</f>
        <v>905.1999999999999</v>
      </c>
      <c r="H54" s="149">
        <f t="shared" si="9"/>
        <v>351.29999999999995</v>
      </c>
      <c r="I54" s="156">
        <f t="shared" si="10"/>
        <v>361.9999999999999</v>
      </c>
      <c r="J54" s="149">
        <f>+J51+J48</f>
        <v>1248.1</v>
      </c>
      <c r="K54" s="156">
        <f>+K51+K48</f>
        <v>1267.1999999999998</v>
      </c>
      <c r="L54" s="149">
        <f t="shared" si="11"/>
        <v>527.4000000000001</v>
      </c>
      <c r="M54" s="156">
        <f t="shared" si="12"/>
        <v>554.3000000000002</v>
      </c>
      <c r="N54" s="149">
        <f t="shared" si="6"/>
        <v>878.7</v>
      </c>
      <c r="O54" s="156">
        <f t="shared" si="13"/>
        <v>916.3000000000001</v>
      </c>
      <c r="P54" s="149">
        <f>+P48+P51</f>
        <v>1775.5</v>
      </c>
      <c r="Q54" s="156">
        <f>+Q48+Q51</f>
        <v>1821.5</v>
      </c>
    </row>
  </sheetData>
  <sheetProtection/>
  <mergeCells count="8">
    <mergeCell ref="A39:Q39"/>
    <mergeCell ref="A33:O34"/>
    <mergeCell ref="P33:Q34"/>
    <mergeCell ref="A1:O2"/>
    <mergeCell ref="P1:Q2"/>
    <mergeCell ref="A6:Q6"/>
    <mergeCell ref="A38:Q38"/>
    <mergeCell ref="A7:Q7"/>
  </mergeCells>
  <printOptions/>
  <pageMargins left="0.25" right="0.25" top="0.75" bottom="0.75" header="0.3" footer="0.3"/>
  <pageSetup fitToHeight="1" fitToWidth="1" horizontalDpi="600" verticalDpi="600" orientation="landscape" paperSize="9" scale="59" r:id="rId1"/>
  <ignoredErrors>
    <ignoredError sqref="D13 F22 D45 F5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5" zoomScaleNormal="75" zoomScalePageLayoutView="0" workbookViewId="0" topLeftCell="A1">
      <selection activeCell="E10" sqref="E10"/>
    </sheetView>
  </sheetViews>
  <sheetFormatPr defaultColWidth="11.421875" defaultRowHeight="15"/>
  <cols>
    <col min="1" max="1" width="48.57421875" style="126" customWidth="1"/>
    <col min="2" max="2" width="11.8515625" style="126" customWidth="1"/>
    <col min="3" max="3" width="13.00390625" style="126" customWidth="1"/>
    <col min="4" max="4" width="68.57421875" style="126" customWidth="1"/>
    <col min="5" max="16384" width="11.421875" style="126" customWidth="1"/>
  </cols>
  <sheetData>
    <row r="1" spans="1:12" s="133" customFormat="1" ht="12" customHeight="1">
      <c r="A1" s="181" t="s">
        <v>138</v>
      </c>
      <c r="B1" s="181"/>
      <c r="C1" s="181"/>
      <c r="D1" s="181"/>
      <c r="E1" s="181"/>
      <c r="F1" s="181"/>
      <c r="G1" s="181"/>
      <c r="H1" s="181"/>
      <c r="I1" s="181"/>
      <c r="J1" s="181"/>
      <c r="K1" s="183">
        <v>41386</v>
      </c>
      <c r="L1" s="184"/>
    </row>
    <row r="2" spans="1:12" s="133" customFormat="1" ht="12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5"/>
      <c r="L2" s="185"/>
    </row>
    <row r="3" s="133" customFormat="1" ht="12"/>
    <row r="4" s="133" customFormat="1" ht="12"/>
    <row r="5" s="133" customFormat="1" ht="12"/>
    <row r="6" spans="1:12" s="133" customFormat="1" ht="18" customHeight="1">
      <c r="A6" s="186" t="s">
        <v>151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</row>
    <row r="7" spans="1:12" s="133" customFormat="1" ht="14.25" customHeight="1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</row>
    <row r="8" spans="1:12" s="133" customFormat="1" ht="14.25">
      <c r="A8" s="180" t="s">
        <v>146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</row>
    <row r="9" spans="1:12" s="133" customFormat="1" ht="14.25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</row>
    <row r="11" spans="4:6" ht="15">
      <c r="D11" s="127" t="s">
        <v>91</v>
      </c>
      <c r="E11" s="125" t="s">
        <v>7</v>
      </c>
      <c r="F11" s="128" t="s">
        <v>74</v>
      </c>
    </row>
    <row r="13" spans="4:6" ht="15">
      <c r="D13" s="129" t="s">
        <v>92</v>
      </c>
      <c r="E13" s="165">
        <v>1004.6</v>
      </c>
      <c r="F13" s="167">
        <v>960.2</v>
      </c>
    </row>
    <row r="14" spans="4:6" ht="15">
      <c r="D14" s="162"/>
      <c r="E14" s="163"/>
      <c r="F14" s="168"/>
    </row>
    <row r="15" spans="4:6" ht="15">
      <c r="D15" s="129" t="s">
        <v>93</v>
      </c>
      <c r="E15" s="125">
        <v>24.2</v>
      </c>
      <c r="F15" s="171">
        <v>24.1</v>
      </c>
    </row>
    <row r="16" ht="15">
      <c r="F16" s="170"/>
    </row>
    <row r="17" spans="4:6" ht="15">
      <c r="D17" s="129" t="s">
        <v>94</v>
      </c>
      <c r="E17" s="165">
        <v>980.4</v>
      </c>
      <c r="F17" s="171">
        <v>936.1</v>
      </c>
    </row>
    <row r="18" spans="4:6" ht="15">
      <c r="D18" s="130" t="s">
        <v>95</v>
      </c>
      <c r="E18" s="166">
        <v>293.6</v>
      </c>
      <c r="F18" s="169">
        <v>270.8</v>
      </c>
    </row>
    <row r="19" spans="4:6" ht="15">
      <c r="D19" s="130" t="s">
        <v>96</v>
      </c>
      <c r="E19" s="166">
        <v>313.4</v>
      </c>
      <c r="F19" s="169">
        <v>295.8</v>
      </c>
    </row>
    <row r="20" spans="4:6" ht="15">
      <c r="D20" s="130" t="s">
        <v>97</v>
      </c>
      <c r="E20" s="166">
        <v>101</v>
      </c>
      <c r="F20" s="169">
        <v>108.3</v>
      </c>
    </row>
    <row r="21" spans="4:6" ht="15">
      <c r="D21" s="130" t="s">
        <v>98</v>
      </c>
      <c r="E21" s="166">
        <v>107.9</v>
      </c>
      <c r="F21" s="169">
        <v>104.2</v>
      </c>
    </row>
    <row r="22" spans="4:6" ht="15">
      <c r="D22" s="130" t="s">
        <v>99</v>
      </c>
      <c r="E22" s="166">
        <v>147.5</v>
      </c>
      <c r="F22" s="169">
        <v>139.9</v>
      </c>
    </row>
    <row r="23" spans="4:6" ht="15">
      <c r="D23" s="130" t="s">
        <v>100</v>
      </c>
      <c r="E23" s="166">
        <v>17</v>
      </c>
      <c r="F23" s="169">
        <v>17.1</v>
      </c>
    </row>
    <row r="24" spans="1:2" ht="15">
      <c r="A24" s="159"/>
      <c r="B24" s="160"/>
    </row>
    <row r="25" spans="1:2" ht="15">
      <c r="A25" s="159"/>
      <c r="B25" s="160"/>
    </row>
    <row r="26" spans="1:2" ht="15">
      <c r="A26" s="159"/>
      <c r="B26" s="160"/>
    </row>
    <row r="27" spans="1:2" ht="15">
      <c r="A27" s="159"/>
      <c r="B27" s="160"/>
    </row>
    <row r="28" spans="1:2" ht="15">
      <c r="A28" s="159"/>
      <c r="B28" s="160"/>
    </row>
    <row r="29" spans="1:2" ht="15">
      <c r="A29" s="159"/>
      <c r="B29" s="160"/>
    </row>
    <row r="30" s="133" customFormat="1" ht="12">
      <c r="A30" s="161"/>
    </row>
    <row r="31" spans="1:12" s="133" customFormat="1" ht="12" customHeight="1">
      <c r="A31" s="181" t="s">
        <v>145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3">
        <v>41386</v>
      </c>
      <c r="L31" s="184"/>
    </row>
    <row r="32" spans="1:12" s="133" customFormat="1" ht="12" customHeight="1">
      <c r="A32" s="182"/>
      <c r="B32" s="182"/>
      <c r="C32" s="182"/>
      <c r="D32" s="182"/>
      <c r="E32" s="182"/>
      <c r="F32" s="182"/>
      <c r="G32" s="182"/>
      <c r="H32" s="182"/>
      <c r="I32" s="182"/>
      <c r="J32" s="182"/>
      <c r="K32" s="185"/>
      <c r="L32" s="185"/>
    </row>
    <row r="33" s="133" customFormat="1" ht="12">
      <c r="A33" s="161"/>
    </row>
    <row r="34" spans="1:2" ht="15">
      <c r="A34" s="159"/>
      <c r="B34" s="160"/>
    </row>
    <row r="35" spans="1:2" ht="15">
      <c r="A35" s="159"/>
      <c r="B35" s="160"/>
    </row>
    <row r="36" spans="1:12" ht="18">
      <c r="A36" s="186" t="s">
        <v>143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</row>
    <row r="37" spans="1:12" s="133" customFormat="1" ht="14.25">
      <c r="A37" s="180" t="s">
        <v>146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</row>
    <row r="38" spans="1:2" ht="15">
      <c r="A38" s="159"/>
      <c r="B38" s="160"/>
    </row>
    <row r="40" spans="4:6" ht="15">
      <c r="D40" s="127" t="s">
        <v>17</v>
      </c>
      <c r="E40" s="125" t="s">
        <v>7</v>
      </c>
      <c r="F40" s="128" t="s">
        <v>74</v>
      </c>
    </row>
    <row r="42" spans="4:6" ht="15" customHeight="1">
      <c r="D42" s="129" t="s">
        <v>101</v>
      </c>
      <c r="E42" s="165">
        <v>1004.6</v>
      </c>
      <c r="F42" s="167">
        <v>960.2</v>
      </c>
    </row>
    <row r="43" spans="5:6" ht="15">
      <c r="E43" s="163"/>
      <c r="F43" s="168"/>
    </row>
    <row r="44" spans="4:6" ht="15">
      <c r="D44" s="129" t="s">
        <v>102</v>
      </c>
      <c r="E44" s="125">
        <v>24.2</v>
      </c>
      <c r="F44" s="171">
        <v>24.1</v>
      </c>
    </row>
    <row r="45" ht="15">
      <c r="F45" s="170"/>
    </row>
    <row r="46" spans="4:6" ht="15">
      <c r="D46" s="129" t="s">
        <v>103</v>
      </c>
      <c r="E46" s="165">
        <v>980.4</v>
      </c>
      <c r="F46" s="171">
        <v>936.1</v>
      </c>
    </row>
    <row r="47" spans="4:6" ht="15">
      <c r="D47" s="130" t="s">
        <v>104</v>
      </c>
      <c r="E47" s="166">
        <v>293.6</v>
      </c>
      <c r="F47" s="169">
        <v>270.8</v>
      </c>
    </row>
    <row r="48" spans="4:6" ht="15">
      <c r="D48" s="130" t="s">
        <v>105</v>
      </c>
      <c r="E48" s="166">
        <v>313.4</v>
      </c>
      <c r="F48" s="169">
        <v>295.8</v>
      </c>
    </row>
    <row r="49" spans="4:6" ht="15">
      <c r="D49" s="130" t="s">
        <v>106</v>
      </c>
      <c r="E49" s="166">
        <v>101</v>
      </c>
      <c r="F49" s="169">
        <v>108.3</v>
      </c>
    </row>
    <row r="50" spans="4:6" ht="15">
      <c r="D50" s="130" t="s">
        <v>107</v>
      </c>
      <c r="E50" s="166">
        <v>107.9</v>
      </c>
      <c r="F50" s="169">
        <v>104.2</v>
      </c>
    </row>
    <row r="51" spans="4:6" ht="15">
      <c r="D51" s="130" t="s">
        <v>108</v>
      </c>
      <c r="E51" s="166">
        <v>147.5</v>
      </c>
      <c r="F51" s="169">
        <v>139.9</v>
      </c>
    </row>
    <row r="52" spans="4:6" ht="15">
      <c r="D52" s="130" t="s">
        <v>109</v>
      </c>
      <c r="E52" s="166">
        <v>17</v>
      </c>
      <c r="F52" s="169">
        <v>17.1</v>
      </c>
    </row>
    <row r="61" ht="15" customHeight="1"/>
  </sheetData>
  <sheetProtection/>
  <mergeCells count="8">
    <mergeCell ref="A36:L36"/>
    <mergeCell ref="A37:L37"/>
    <mergeCell ref="K31:L32"/>
    <mergeCell ref="K1:L2"/>
    <mergeCell ref="A1:J2"/>
    <mergeCell ref="A6:L7"/>
    <mergeCell ref="A8:L8"/>
    <mergeCell ref="A31:J3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51"/>
  <sheetViews>
    <sheetView showGridLines="0" zoomScalePageLayoutView="0" workbookViewId="0" topLeftCell="A1">
      <selection activeCell="B2" sqref="B2"/>
    </sheetView>
  </sheetViews>
  <sheetFormatPr defaultColWidth="11.421875" defaultRowHeight="15"/>
  <cols>
    <col min="1" max="1" width="3.00390625" style="0" customWidth="1"/>
    <col min="2" max="2" width="28.8515625" style="0" bestFit="1" customWidth="1"/>
    <col min="3" max="3" width="7.7109375" style="0" bestFit="1" customWidth="1"/>
    <col min="4" max="4" width="3.421875" style="0" customWidth="1"/>
    <col min="5" max="5" width="7.7109375" style="0" customWidth="1"/>
    <col min="6" max="6" width="3.421875" style="0" customWidth="1"/>
    <col min="8" max="8" width="3.421875" style="0" customWidth="1"/>
    <col min="10" max="11" width="11.421875" style="94" customWidth="1"/>
  </cols>
  <sheetData>
    <row r="2" spans="2:11" ht="15">
      <c r="B2" s="1" t="s">
        <v>42</v>
      </c>
      <c r="C2" s="2"/>
      <c r="D2" s="2"/>
      <c r="E2" s="2"/>
      <c r="F2" s="3"/>
      <c r="G2" s="2"/>
      <c r="H2" s="3"/>
      <c r="I2" s="2"/>
      <c r="J2" s="89"/>
      <c r="K2" s="89"/>
    </row>
    <row r="4" spans="2:11" s="7" customFormat="1" ht="12" customHeight="1">
      <c r="B4" s="8" t="s">
        <v>24</v>
      </c>
      <c r="C4" s="187" t="s">
        <v>5</v>
      </c>
      <c r="D4" s="187"/>
      <c r="E4" s="9" t="s">
        <v>6</v>
      </c>
      <c r="F4" s="9"/>
      <c r="G4" s="10" t="s">
        <v>52</v>
      </c>
      <c r="H4" s="9"/>
      <c r="I4" s="10" t="s">
        <v>25</v>
      </c>
      <c r="J4" s="90"/>
      <c r="K4" s="90"/>
    </row>
    <row r="5" spans="2:11" s="11" customFormat="1" ht="5.25" customHeight="1" thickBot="1">
      <c r="B5" s="12"/>
      <c r="C5" s="65"/>
      <c r="D5" s="65"/>
      <c r="E5" s="13"/>
      <c r="F5" s="13"/>
      <c r="G5" s="14"/>
      <c r="H5" s="13"/>
      <c r="I5" s="14"/>
      <c r="J5" s="91"/>
      <c r="K5" s="91"/>
    </row>
    <row r="6" spans="2:11" s="11" customFormat="1" ht="5.25" customHeight="1">
      <c r="B6" s="15"/>
      <c r="C6" s="66"/>
      <c r="D6" s="66"/>
      <c r="E6" s="16"/>
      <c r="F6" s="16"/>
      <c r="G6" s="17"/>
      <c r="H6" s="16"/>
      <c r="I6" s="17"/>
      <c r="J6" s="91"/>
      <c r="K6" s="91"/>
    </row>
    <row r="7" spans="2:11" s="11" customFormat="1" ht="12" customHeight="1">
      <c r="B7" s="18" t="s">
        <v>26</v>
      </c>
      <c r="C7" s="67"/>
      <c r="D7" s="68"/>
      <c r="E7" s="19">
        <v>628.6</v>
      </c>
      <c r="F7" s="19"/>
      <c r="G7" s="20"/>
      <c r="H7" s="19"/>
      <c r="I7" s="20"/>
      <c r="J7" s="92"/>
      <c r="K7" s="91"/>
    </row>
    <row r="8" spans="2:11" s="11" customFormat="1" ht="3.75" customHeight="1">
      <c r="B8" s="18"/>
      <c r="C8" s="69"/>
      <c r="D8" s="68"/>
      <c r="E8" s="21"/>
      <c r="F8" s="21"/>
      <c r="G8" s="22"/>
      <c r="H8" s="21"/>
      <c r="I8" s="22"/>
      <c r="J8" s="91"/>
      <c r="K8" s="91"/>
    </row>
    <row r="9" spans="2:11" s="11" customFormat="1" ht="12" customHeight="1">
      <c r="B9" s="23" t="s">
        <v>37</v>
      </c>
      <c r="C9" s="70"/>
      <c r="D9" s="71"/>
      <c r="E9" s="24">
        <v>419.2</v>
      </c>
      <c r="F9" s="24"/>
      <c r="G9" s="25"/>
      <c r="H9" s="24"/>
      <c r="I9" s="25"/>
      <c r="J9" s="92"/>
      <c r="K9" s="91"/>
    </row>
    <row r="10" spans="2:11" s="11" customFormat="1" ht="12" customHeight="1">
      <c r="B10" s="23" t="s">
        <v>38</v>
      </c>
      <c r="C10" s="70"/>
      <c r="D10" s="71"/>
      <c r="E10" s="24">
        <f>E7-E9</f>
        <v>209.40000000000003</v>
      </c>
      <c r="F10" s="24"/>
      <c r="G10" s="25"/>
      <c r="H10" s="24"/>
      <c r="I10" s="25"/>
      <c r="J10" s="92"/>
      <c r="K10" s="91"/>
    </row>
    <row r="11" spans="2:11" s="11" customFormat="1" ht="3.75" customHeight="1">
      <c r="B11" s="26"/>
      <c r="C11" s="72"/>
      <c r="D11" s="73"/>
      <c r="E11" s="27"/>
      <c r="F11" s="27"/>
      <c r="G11" s="28"/>
      <c r="H11" s="27"/>
      <c r="I11" s="28"/>
      <c r="J11" s="91"/>
      <c r="K11" s="91"/>
    </row>
    <row r="12" spans="2:11" s="11" customFormat="1" ht="3.75" customHeight="1">
      <c r="B12" s="29"/>
      <c r="C12" s="74"/>
      <c r="D12" s="75"/>
      <c r="E12" s="30"/>
      <c r="F12" s="30"/>
      <c r="G12" s="31"/>
      <c r="H12" s="30"/>
      <c r="I12" s="31"/>
      <c r="J12" s="91"/>
      <c r="K12" s="91"/>
    </row>
    <row r="13" spans="2:11" s="32" customFormat="1" ht="12" customHeight="1">
      <c r="B13" s="33" t="s">
        <v>15</v>
      </c>
      <c r="C13" s="76"/>
      <c r="D13" s="77"/>
      <c r="E13" s="34">
        <v>56</v>
      </c>
      <c r="F13" s="34"/>
      <c r="G13" s="35"/>
      <c r="H13" s="34"/>
      <c r="I13" s="35"/>
      <c r="J13" s="92"/>
      <c r="K13" s="93"/>
    </row>
    <row r="14" spans="2:11" s="11" customFormat="1" ht="3.75" customHeight="1">
      <c r="B14" s="29"/>
      <c r="C14" s="74"/>
      <c r="D14" s="75"/>
      <c r="E14" s="30"/>
      <c r="F14" s="30"/>
      <c r="G14" s="31"/>
      <c r="H14" s="30"/>
      <c r="I14" s="31"/>
      <c r="J14" s="91"/>
      <c r="K14" s="91"/>
    </row>
    <row r="15" spans="2:11" s="32" customFormat="1" ht="12" customHeight="1">
      <c r="B15" s="33" t="s">
        <v>18</v>
      </c>
      <c r="C15" s="76"/>
      <c r="D15" s="77"/>
      <c r="E15" s="34">
        <v>56</v>
      </c>
      <c r="F15" s="34"/>
      <c r="G15" s="35"/>
      <c r="H15" s="34"/>
      <c r="I15" s="35"/>
      <c r="J15" s="92"/>
      <c r="K15" s="93"/>
    </row>
    <row r="16" spans="2:11" s="11" customFormat="1" ht="3.75" customHeight="1" thickBot="1">
      <c r="B16" s="36"/>
      <c r="C16" s="78"/>
      <c r="D16" s="79"/>
      <c r="E16" s="37"/>
      <c r="F16" s="37"/>
      <c r="G16" s="38"/>
      <c r="H16" s="37"/>
      <c r="I16" s="38"/>
      <c r="J16" s="91"/>
      <c r="K16" s="91"/>
    </row>
    <row r="17" spans="2:11" s="11" customFormat="1" ht="3.75" customHeight="1">
      <c r="B17" s="39"/>
      <c r="C17" s="80"/>
      <c r="D17" s="81"/>
      <c r="E17" s="40"/>
      <c r="F17" s="40"/>
      <c r="G17" s="41"/>
      <c r="H17" s="40"/>
      <c r="I17" s="41"/>
      <c r="J17" s="91"/>
      <c r="K17" s="91"/>
    </row>
    <row r="18" spans="2:11" s="11" customFormat="1" ht="12" customHeight="1">
      <c r="B18" s="42" t="s">
        <v>27</v>
      </c>
      <c r="C18" s="82"/>
      <c r="D18" s="83"/>
      <c r="E18" s="43">
        <v>0.1</v>
      </c>
      <c r="F18" s="43"/>
      <c r="G18" s="44"/>
      <c r="H18" s="43"/>
      <c r="I18" s="44"/>
      <c r="J18" s="92"/>
      <c r="K18" s="91"/>
    </row>
    <row r="19" spans="2:11" s="11" customFormat="1" ht="3.75" customHeight="1" thickBot="1">
      <c r="B19" s="45"/>
      <c r="C19" s="84"/>
      <c r="D19" s="85"/>
      <c r="E19" s="46"/>
      <c r="F19" s="46"/>
      <c r="G19" s="47"/>
      <c r="H19" s="46"/>
      <c r="I19" s="47"/>
      <c r="J19" s="91"/>
      <c r="K19" s="91"/>
    </row>
    <row r="20" spans="2:11" s="11" customFormat="1" ht="3.75" customHeight="1">
      <c r="B20" s="39"/>
      <c r="C20" s="80"/>
      <c r="D20" s="81"/>
      <c r="E20" s="40"/>
      <c r="F20" s="40"/>
      <c r="G20" s="48"/>
      <c r="H20" s="40"/>
      <c r="I20" s="48"/>
      <c r="J20" s="91"/>
      <c r="K20" s="91"/>
    </row>
    <row r="21" spans="2:11" s="11" customFormat="1" ht="12" customHeight="1">
      <c r="B21" s="49" t="s">
        <v>28</v>
      </c>
      <c r="C21" s="69"/>
      <c r="D21" s="68"/>
      <c r="E21" s="50">
        <v>36.4</v>
      </c>
      <c r="F21" s="50"/>
      <c r="G21" s="51"/>
      <c r="H21" s="50"/>
      <c r="I21" s="51"/>
      <c r="J21" s="92"/>
      <c r="K21" s="91"/>
    </row>
    <row r="22" spans="2:11" s="11" customFormat="1" ht="3.75" customHeight="1">
      <c r="B22" s="39"/>
      <c r="C22" s="80"/>
      <c r="D22" s="81"/>
      <c r="E22" s="40"/>
      <c r="F22" s="40"/>
      <c r="G22" s="48"/>
      <c r="H22" s="40"/>
      <c r="I22" s="48"/>
      <c r="J22" s="91"/>
      <c r="K22" s="91"/>
    </row>
    <row r="23" spans="2:11" s="11" customFormat="1" ht="12" customHeight="1">
      <c r="B23" s="49" t="s">
        <v>19</v>
      </c>
      <c r="C23" s="69"/>
      <c r="D23" s="68"/>
      <c r="E23" s="50">
        <v>35.2</v>
      </c>
      <c r="F23" s="50"/>
      <c r="G23" s="51"/>
      <c r="H23" s="50"/>
      <c r="I23" s="51"/>
      <c r="J23" s="92"/>
      <c r="K23" s="91"/>
    </row>
    <row r="24" spans="2:11" s="11" customFormat="1" ht="3.75" customHeight="1" thickBot="1">
      <c r="B24" s="52"/>
      <c r="C24" s="84"/>
      <c r="D24" s="84"/>
      <c r="E24" s="46"/>
      <c r="F24" s="46"/>
      <c r="G24" s="53"/>
      <c r="H24" s="46"/>
      <c r="I24" s="53"/>
      <c r="J24" s="91"/>
      <c r="K24" s="91"/>
    </row>
    <row r="25" spans="2:11" s="11" customFormat="1" ht="5.25" customHeight="1">
      <c r="B25" s="54"/>
      <c r="C25" s="55"/>
      <c r="D25" s="55"/>
      <c r="E25" s="30"/>
      <c r="F25" s="30"/>
      <c r="H25" s="30"/>
      <c r="J25" s="91"/>
      <c r="K25" s="91"/>
    </row>
    <row r="26" spans="10:11" s="11" customFormat="1" ht="12.75" customHeight="1">
      <c r="J26" s="91"/>
      <c r="K26" s="91"/>
    </row>
    <row r="27" spans="10:11" s="11" customFormat="1" ht="12.75" customHeight="1">
      <c r="J27" s="91"/>
      <c r="K27" s="91"/>
    </row>
    <row r="28" spans="10:11" s="11" customFormat="1" ht="12.75" customHeight="1">
      <c r="J28" s="91"/>
      <c r="K28" s="91"/>
    </row>
    <row r="29" spans="2:11" s="11" customFormat="1" ht="12.75" customHeight="1">
      <c r="B29" s="1" t="s">
        <v>43</v>
      </c>
      <c r="C29" s="2"/>
      <c r="D29" s="2"/>
      <c r="E29" s="2"/>
      <c r="F29" s="3"/>
      <c r="G29" s="2"/>
      <c r="H29" s="3"/>
      <c r="I29" s="2"/>
      <c r="J29" s="91"/>
      <c r="K29" s="91"/>
    </row>
    <row r="30" spans="7:11" s="11" customFormat="1" ht="12.75" customHeight="1">
      <c r="G30"/>
      <c r="H30"/>
      <c r="I30"/>
      <c r="J30" s="91"/>
      <c r="K30" s="91"/>
    </row>
    <row r="31" spans="2:11" s="11" customFormat="1" ht="12" customHeight="1">
      <c r="B31" s="8" t="s">
        <v>29</v>
      </c>
      <c r="C31" s="86" t="s">
        <v>8</v>
      </c>
      <c r="D31" s="86"/>
      <c r="E31" s="10" t="s">
        <v>9</v>
      </c>
      <c r="F31" s="9"/>
      <c r="G31" s="10" t="s">
        <v>52</v>
      </c>
      <c r="H31" s="9"/>
      <c r="I31" s="10" t="s">
        <v>25</v>
      </c>
      <c r="J31" s="91"/>
      <c r="K31" s="91"/>
    </row>
    <row r="32" spans="2:11" s="11" customFormat="1" ht="6" customHeight="1" thickBot="1">
      <c r="B32" s="12"/>
      <c r="C32" s="65"/>
      <c r="D32" s="65"/>
      <c r="E32" s="13"/>
      <c r="F32" s="14"/>
      <c r="G32" s="14"/>
      <c r="H32" s="14"/>
      <c r="I32" s="14"/>
      <c r="J32" s="91"/>
      <c r="K32" s="91"/>
    </row>
    <row r="33" spans="2:11" s="11" customFormat="1" ht="3.75" customHeight="1">
      <c r="B33" s="15"/>
      <c r="C33" s="66"/>
      <c r="D33" s="66"/>
      <c r="E33" s="16"/>
      <c r="F33" s="16"/>
      <c r="G33" s="17"/>
      <c r="H33" s="16"/>
      <c r="I33" s="17"/>
      <c r="J33" s="91"/>
      <c r="K33" s="91"/>
    </row>
    <row r="34" spans="2:11" s="11" customFormat="1" ht="12" customHeight="1">
      <c r="B34" s="56" t="s">
        <v>30</v>
      </c>
      <c r="C34" s="68"/>
      <c r="D34" s="68"/>
      <c r="E34" s="19" t="s">
        <v>21</v>
      </c>
      <c r="F34" s="57"/>
      <c r="G34" s="35"/>
      <c r="H34" s="57"/>
      <c r="I34" s="35"/>
      <c r="J34" s="92"/>
      <c r="K34" s="91"/>
    </row>
    <row r="35" spans="2:11" s="11" customFormat="1" ht="3.75" customHeight="1">
      <c r="B35" s="56"/>
      <c r="C35" s="68"/>
      <c r="D35" s="68"/>
      <c r="E35" s="21"/>
      <c r="F35" s="57"/>
      <c r="G35" s="22"/>
      <c r="H35" s="57"/>
      <c r="I35" s="22"/>
      <c r="J35" s="91"/>
      <c r="K35" s="91"/>
    </row>
    <row r="36" spans="2:11" s="11" customFormat="1" ht="12" customHeight="1">
      <c r="B36" s="58" t="s">
        <v>36</v>
      </c>
      <c r="C36" s="71"/>
      <c r="D36" s="71"/>
      <c r="E36" s="24" t="s">
        <v>39</v>
      </c>
      <c r="F36" s="59"/>
      <c r="G36" s="25"/>
      <c r="H36" s="59"/>
      <c r="I36" s="25"/>
      <c r="J36" s="92"/>
      <c r="K36" s="91"/>
    </row>
    <row r="37" spans="2:11" s="11" customFormat="1" ht="12">
      <c r="B37" s="58" t="s">
        <v>31</v>
      </c>
      <c r="C37" s="87"/>
      <c r="D37" s="87"/>
      <c r="E37" s="24" t="s">
        <v>40</v>
      </c>
      <c r="F37" s="60"/>
      <c r="G37" s="25"/>
      <c r="H37" s="60"/>
      <c r="I37" s="25"/>
      <c r="J37" s="91"/>
      <c r="K37" s="91"/>
    </row>
    <row r="38" spans="2:11" s="11" customFormat="1" ht="3.75" customHeight="1">
      <c r="B38" s="26"/>
      <c r="C38" s="72"/>
      <c r="D38" s="73"/>
      <c r="E38" s="27"/>
      <c r="F38" s="27"/>
      <c r="G38" s="28"/>
      <c r="H38" s="27"/>
      <c r="I38" s="28"/>
      <c r="J38" s="91"/>
      <c r="K38" s="91"/>
    </row>
    <row r="39" spans="2:11" s="11" customFormat="1" ht="3.75" customHeight="1">
      <c r="B39" s="29"/>
      <c r="C39" s="74"/>
      <c r="D39" s="75"/>
      <c r="E39" s="30"/>
      <c r="F39" s="30"/>
      <c r="G39" s="31"/>
      <c r="H39" s="30"/>
      <c r="I39" s="31"/>
      <c r="J39" s="91"/>
      <c r="K39" s="91"/>
    </row>
    <row r="40" spans="2:11" s="11" customFormat="1" ht="12" customHeight="1">
      <c r="B40" s="33" t="s">
        <v>14</v>
      </c>
      <c r="C40" s="76"/>
      <c r="D40" s="77"/>
      <c r="E40" s="34" t="s">
        <v>22</v>
      </c>
      <c r="F40" s="34"/>
      <c r="G40" s="20"/>
      <c r="H40" s="34"/>
      <c r="I40" s="20"/>
      <c r="J40" s="91"/>
      <c r="K40" s="91"/>
    </row>
    <row r="41" spans="2:11" s="11" customFormat="1" ht="3.75" customHeight="1">
      <c r="B41" s="29"/>
      <c r="C41" s="74"/>
      <c r="D41" s="75"/>
      <c r="E41" s="30"/>
      <c r="F41" s="30"/>
      <c r="G41" s="31"/>
      <c r="H41" s="30"/>
      <c r="I41" s="31"/>
      <c r="J41" s="91"/>
      <c r="K41" s="91"/>
    </row>
    <row r="42" spans="2:11" s="11" customFormat="1" ht="12" customHeight="1">
      <c r="B42" s="33" t="s">
        <v>20</v>
      </c>
      <c r="C42" s="76"/>
      <c r="D42" s="77"/>
      <c r="E42" s="34" t="s">
        <v>22</v>
      </c>
      <c r="F42" s="34"/>
      <c r="G42" s="20"/>
      <c r="H42" s="34"/>
      <c r="I42" s="20"/>
      <c r="J42" s="91"/>
      <c r="K42" s="91"/>
    </row>
    <row r="43" spans="2:11" s="11" customFormat="1" ht="3.75" customHeight="1" thickBot="1">
      <c r="B43" s="61"/>
      <c r="C43" s="78"/>
      <c r="D43" s="78"/>
      <c r="E43" s="37"/>
      <c r="F43" s="38"/>
      <c r="G43" s="38"/>
      <c r="H43" s="38"/>
      <c r="I43" s="38"/>
      <c r="J43" s="91"/>
      <c r="K43" s="91"/>
    </row>
    <row r="44" spans="2:11" s="11" customFormat="1" ht="3.75" customHeight="1">
      <c r="B44" s="62"/>
      <c r="C44" s="80"/>
      <c r="D44" s="80"/>
      <c r="E44" s="40"/>
      <c r="F44" s="40"/>
      <c r="G44" s="41"/>
      <c r="H44" s="40"/>
      <c r="I44" s="41"/>
      <c r="J44" s="91"/>
      <c r="K44" s="91"/>
    </row>
    <row r="45" spans="2:11" s="11" customFormat="1" ht="12" customHeight="1">
      <c r="B45" s="15" t="s">
        <v>32</v>
      </c>
      <c r="C45" s="88"/>
      <c r="D45" s="88"/>
      <c r="E45" s="43" t="s">
        <v>33</v>
      </c>
      <c r="F45" s="63"/>
      <c r="G45" s="44"/>
      <c r="H45" s="63"/>
      <c r="I45" s="44"/>
      <c r="J45" s="91"/>
      <c r="K45" s="91"/>
    </row>
    <row r="46" spans="2:11" s="11" customFormat="1" ht="3.75" customHeight="1" thickBot="1">
      <c r="B46" s="52"/>
      <c r="C46" s="84"/>
      <c r="D46" s="84"/>
      <c r="E46" s="46"/>
      <c r="F46" s="47"/>
      <c r="G46" s="47"/>
      <c r="H46" s="47"/>
      <c r="I46" s="47"/>
      <c r="J46" s="91"/>
      <c r="K46" s="91"/>
    </row>
    <row r="47" spans="2:11" s="11" customFormat="1" ht="3.75" customHeight="1">
      <c r="B47" s="62"/>
      <c r="C47" s="80"/>
      <c r="D47" s="80"/>
      <c r="E47" s="40"/>
      <c r="F47" s="40"/>
      <c r="G47" s="48"/>
      <c r="H47" s="40"/>
      <c r="I47" s="48"/>
      <c r="J47" s="91"/>
      <c r="K47" s="91"/>
    </row>
    <row r="48" spans="2:11" s="11" customFormat="1" ht="12" customHeight="1">
      <c r="B48" s="64" t="s">
        <v>41</v>
      </c>
      <c r="C48" s="69"/>
      <c r="D48" s="69"/>
      <c r="E48" s="50" t="s">
        <v>35</v>
      </c>
      <c r="F48" s="50"/>
      <c r="G48" s="51"/>
      <c r="H48" s="50"/>
      <c r="I48" s="51"/>
      <c r="J48" s="91"/>
      <c r="K48" s="91"/>
    </row>
    <row r="49" spans="2:11" s="11" customFormat="1" ht="3.75" customHeight="1">
      <c r="B49" s="39"/>
      <c r="C49" s="80"/>
      <c r="D49" s="81"/>
      <c r="E49" s="40"/>
      <c r="F49" s="40"/>
      <c r="G49" s="48"/>
      <c r="H49" s="40"/>
      <c r="I49" s="48"/>
      <c r="J49" s="91"/>
      <c r="K49" s="91"/>
    </row>
    <row r="50" spans="2:11" s="11" customFormat="1" ht="12" customHeight="1">
      <c r="B50" s="64" t="s">
        <v>34</v>
      </c>
      <c r="C50" s="69"/>
      <c r="D50" s="69"/>
      <c r="E50" s="50" t="s">
        <v>23</v>
      </c>
      <c r="F50" s="50"/>
      <c r="G50" s="51"/>
      <c r="H50" s="50"/>
      <c r="I50" s="51"/>
      <c r="J50" s="91"/>
      <c r="K50" s="91"/>
    </row>
    <row r="51" spans="2:11" s="11" customFormat="1" ht="3.75" customHeight="1" thickBot="1">
      <c r="B51" s="52"/>
      <c r="C51" s="84"/>
      <c r="D51" s="84"/>
      <c r="E51" s="46"/>
      <c r="F51" s="53"/>
      <c r="G51" s="53"/>
      <c r="H51" s="53"/>
      <c r="I51" s="53"/>
      <c r="J51" s="91"/>
      <c r="K51" s="91"/>
    </row>
  </sheetData>
  <sheetProtection/>
  <mergeCells count="1">
    <mergeCell ref="C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H61"/>
  <sheetViews>
    <sheetView showGridLines="0" zoomScalePageLayoutView="0" workbookViewId="0" topLeftCell="A1">
      <selection activeCell="C19" sqref="C19"/>
    </sheetView>
  </sheetViews>
  <sheetFormatPr defaultColWidth="11.421875" defaultRowHeight="15"/>
  <cols>
    <col min="1" max="1" width="11.421875" style="4" customWidth="1"/>
    <col min="2" max="2" width="29.57421875" style="4" bestFit="1" customWidth="1"/>
    <col min="3" max="16384" width="11.421875" style="4" customWidth="1"/>
  </cols>
  <sheetData>
    <row r="3" spans="2:5" ht="12">
      <c r="B3" s="95" t="s">
        <v>44</v>
      </c>
      <c r="C3" s="96"/>
      <c r="D3" s="96"/>
      <c r="E3" s="96"/>
    </row>
    <row r="4" ht="12">
      <c r="H4" s="4" t="s">
        <v>64</v>
      </c>
    </row>
    <row r="5" spans="2:5" ht="24" customHeight="1">
      <c r="B5" s="6" t="s">
        <v>16</v>
      </c>
      <c r="C5" s="97" t="s">
        <v>5</v>
      </c>
      <c r="D5" s="98" t="s">
        <v>6</v>
      </c>
      <c r="E5" s="98" t="s">
        <v>7</v>
      </c>
    </row>
    <row r="6" spans="2:5" ht="15.75" customHeight="1">
      <c r="B6" s="99" t="s">
        <v>60</v>
      </c>
      <c r="C6" s="100"/>
      <c r="D6" s="101"/>
      <c r="E6" s="123">
        <v>1809.3999999999999</v>
      </c>
    </row>
    <row r="7" spans="2:5" ht="9" customHeight="1">
      <c r="B7" s="102"/>
      <c r="C7" s="103"/>
      <c r="D7" s="104"/>
      <c r="E7" s="104"/>
    </row>
    <row r="8" spans="2:5" ht="15" customHeight="1">
      <c r="B8" s="105" t="s">
        <v>47</v>
      </c>
      <c r="C8" s="106"/>
      <c r="D8" s="107"/>
      <c r="E8" s="107"/>
    </row>
    <row r="9" spans="2:5" ht="9" customHeight="1">
      <c r="B9" s="108"/>
      <c r="C9" s="109"/>
      <c r="D9" s="110"/>
      <c r="E9" s="110"/>
    </row>
    <row r="10" spans="2:5" ht="15.75" customHeight="1">
      <c r="B10" s="99" t="s">
        <v>10</v>
      </c>
      <c r="C10" s="100"/>
      <c r="D10" s="101"/>
      <c r="E10" s="123">
        <v>240.2</v>
      </c>
    </row>
    <row r="11" spans="2:5" ht="9" customHeight="1">
      <c r="B11" s="111"/>
      <c r="C11" s="109"/>
      <c r="D11" s="110"/>
      <c r="E11" s="110"/>
    </row>
    <row r="12" spans="2:5" ht="15.75" customHeight="1">
      <c r="B12" s="99" t="s">
        <v>126</v>
      </c>
      <c r="C12" s="100"/>
      <c r="D12" s="101"/>
      <c r="E12" s="123">
        <v>562.7</v>
      </c>
    </row>
    <row r="13" spans="2:5" ht="9" customHeight="1">
      <c r="B13" s="111"/>
      <c r="C13" s="112"/>
      <c r="D13" s="113"/>
      <c r="E13" s="110"/>
    </row>
    <row r="14" spans="2:5" ht="15.75" customHeight="1">
      <c r="B14" s="99" t="s">
        <v>13</v>
      </c>
      <c r="C14" s="100"/>
      <c r="D14" s="101"/>
      <c r="E14" s="123">
        <v>8.3</v>
      </c>
    </row>
    <row r="15" spans="2:5" ht="9" customHeight="1">
      <c r="B15" s="111"/>
      <c r="C15" s="109"/>
      <c r="D15" s="110"/>
      <c r="E15" s="110"/>
    </row>
    <row r="16" spans="2:5" ht="17.25" customHeight="1">
      <c r="B16" s="114" t="s">
        <v>45</v>
      </c>
      <c r="C16" s="100"/>
      <c r="D16" s="101"/>
      <c r="E16" s="101">
        <f>E14+E12+E10+E6</f>
        <v>2620.6</v>
      </c>
    </row>
    <row r="17" ht="12">
      <c r="C17" s="115"/>
    </row>
    <row r="18" ht="12">
      <c r="C18" s="115"/>
    </row>
    <row r="19" spans="2:5" ht="24" customHeight="1">
      <c r="B19" s="6" t="s">
        <v>16</v>
      </c>
      <c r="C19" s="116" t="s">
        <v>5</v>
      </c>
      <c r="D19" s="98" t="s">
        <v>6</v>
      </c>
      <c r="E19" s="98" t="s">
        <v>7</v>
      </c>
    </row>
    <row r="20" spans="2:5" ht="15.75" customHeight="1">
      <c r="B20" s="99" t="s">
        <v>60</v>
      </c>
      <c r="C20" s="100"/>
      <c r="D20" s="101"/>
      <c r="E20" s="101"/>
    </row>
    <row r="21" spans="2:5" ht="9" customHeight="1">
      <c r="B21" s="111"/>
      <c r="C21" s="112"/>
      <c r="D21" s="113"/>
      <c r="E21" s="113"/>
    </row>
    <row r="22" spans="2:5" ht="15" customHeight="1">
      <c r="B22" s="105" t="s">
        <v>62</v>
      </c>
      <c r="C22" s="106"/>
      <c r="D22" s="107"/>
      <c r="E22" s="124">
        <v>-1004.6</v>
      </c>
    </row>
    <row r="23" spans="2:5" ht="9" customHeight="1">
      <c r="B23" s="108"/>
      <c r="C23" s="109"/>
      <c r="D23" s="110"/>
      <c r="E23" s="110"/>
    </row>
    <row r="24" spans="2:5" ht="15.75" customHeight="1">
      <c r="B24" s="99" t="s">
        <v>10</v>
      </c>
      <c r="C24" s="100"/>
      <c r="D24" s="101"/>
      <c r="E24" s="101"/>
    </row>
    <row r="25" spans="2:5" ht="9" customHeight="1">
      <c r="B25" s="111"/>
      <c r="C25" s="109"/>
      <c r="D25" s="110"/>
      <c r="E25" s="110"/>
    </row>
    <row r="26" spans="2:5" ht="15.75" customHeight="1">
      <c r="B26" s="99" t="s">
        <v>126</v>
      </c>
      <c r="C26" s="100"/>
      <c r="D26" s="101"/>
      <c r="E26" s="101"/>
    </row>
    <row r="27" spans="2:5" ht="9" customHeight="1">
      <c r="B27" s="111"/>
      <c r="C27" s="112"/>
      <c r="D27" s="113"/>
      <c r="E27" s="113"/>
    </row>
    <row r="28" spans="2:5" ht="15.75" customHeight="1">
      <c r="B28" s="99" t="s">
        <v>13</v>
      </c>
      <c r="C28" s="100"/>
      <c r="D28" s="101"/>
      <c r="E28" s="101"/>
    </row>
    <row r="29" spans="2:5" ht="9" customHeight="1">
      <c r="B29" s="111"/>
      <c r="C29" s="109"/>
      <c r="D29" s="110"/>
      <c r="E29" s="110"/>
    </row>
    <row r="30" spans="2:5" ht="17.25" customHeight="1">
      <c r="B30" s="114" t="s">
        <v>15</v>
      </c>
      <c r="C30" s="100"/>
      <c r="D30" s="101">
        <v>56</v>
      </c>
      <c r="E30" s="101">
        <v>258.1</v>
      </c>
    </row>
    <row r="34" spans="2:5" ht="12">
      <c r="B34" s="95" t="s">
        <v>46</v>
      </c>
      <c r="C34" s="96"/>
      <c r="D34" s="96"/>
      <c r="E34" s="96"/>
    </row>
    <row r="36" spans="2:5" ht="24" customHeight="1">
      <c r="B36" s="6" t="s">
        <v>51</v>
      </c>
      <c r="C36" s="97" t="s">
        <v>8</v>
      </c>
      <c r="D36" s="98" t="s">
        <v>9</v>
      </c>
      <c r="E36" s="98" t="s">
        <v>7</v>
      </c>
    </row>
    <row r="37" spans="2:5" ht="15.75" customHeight="1">
      <c r="B37" s="99" t="s">
        <v>0</v>
      </c>
      <c r="C37" s="100"/>
      <c r="D37" s="101"/>
      <c r="E37" s="123" t="s">
        <v>53</v>
      </c>
    </row>
    <row r="38" spans="2:5" ht="9" customHeight="1">
      <c r="B38" s="102"/>
      <c r="C38" s="103"/>
      <c r="D38" s="104"/>
      <c r="E38" s="104"/>
    </row>
    <row r="39" spans="2:5" ht="15" customHeight="1">
      <c r="B39" s="105" t="s">
        <v>48</v>
      </c>
      <c r="C39" s="106"/>
      <c r="D39" s="107"/>
      <c r="E39" s="107"/>
    </row>
    <row r="40" spans="2:5" ht="9" customHeight="1">
      <c r="B40" s="108"/>
      <c r="C40" s="109"/>
      <c r="D40" s="110"/>
      <c r="E40" s="110"/>
    </row>
    <row r="41" spans="2:5" ht="15.75" customHeight="1">
      <c r="B41" s="99" t="s">
        <v>49</v>
      </c>
      <c r="C41" s="100"/>
      <c r="D41" s="101"/>
      <c r="E41" s="123" t="s">
        <v>54</v>
      </c>
    </row>
    <row r="42" spans="2:5" ht="9" customHeight="1">
      <c r="B42" s="111"/>
      <c r="C42" s="109"/>
      <c r="D42" s="110"/>
      <c r="E42" s="110"/>
    </row>
    <row r="43" spans="2:5" ht="15.75" customHeight="1">
      <c r="B43" s="99" t="s">
        <v>2</v>
      </c>
      <c r="C43" s="100"/>
      <c r="D43" s="101"/>
      <c r="E43" s="123" t="s">
        <v>55</v>
      </c>
    </row>
    <row r="44" spans="2:5" ht="9" customHeight="1">
      <c r="B44" s="111"/>
      <c r="C44" s="112"/>
      <c r="D44" s="113"/>
      <c r="E44" s="110"/>
    </row>
    <row r="45" spans="2:5" ht="15.75" customHeight="1">
      <c r="B45" s="99" t="s">
        <v>4</v>
      </c>
      <c r="C45" s="100"/>
      <c r="D45" s="101"/>
      <c r="E45" s="123" t="s">
        <v>56</v>
      </c>
    </row>
    <row r="46" spans="2:5" ht="9" customHeight="1">
      <c r="B46" s="111"/>
      <c r="C46" s="109"/>
      <c r="D46" s="110"/>
      <c r="E46" s="110"/>
    </row>
    <row r="47" spans="2:5" ht="17.25" customHeight="1">
      <c r="B47" s="114" t="s">
        <v>50</v>
      </c>
      <c r="C47" s="100"/>
      <c r="D47" s="101"/>
      <c r="E47" s="101" t="s">
        <v>57</v>
      </c>
    </row>
    <row r="48" ht="12">
      <c r="C48" s="115"/>
    </row>
    <row r="49" ht="12">
      <c r="C49" s="115"/>
    </row>
    <row r="50" spans="2:5" ht="24" customHeight="1">
      <c r="B50" s="6" t="s">
        <v>51</v>
      </c>
      <c r="C50" s="116" t="s">
        <v>8</v>
      </c>
      <c r="D50" s="98" t="s">
        <v>9</v>
      </c>
      <c r="E50" s="98" t="s">
        <v>7</v>
      </c>
    </row>
    <row r="51" spans="2:5" ht="15.75" customHeight="1">
      <c r="B51" s="99" t="s">
        <v>0</v>
      </c>
      <c r="C51" s="100"/>
      <c r="D51" s="101"/>
      <c r="E51" s="101"/>
    </row>
    <row r="52" spans="2:5" ht="9" customHeight="1">
      <c r="B52" s="111"/>
      <c r="C52" s="112"/>
      <c r="D52" s="113"/>
      <c r="E52" s="113"/>
    </row>
    <row r="53" spans="2:5" ht="15" customHeight="1">
      <c r="B53" s="105" t="s">
        <v>61</v>
      </c>
      <c r="C53" s="106"/>
      <c r="D53" s="107"/>
      <c r="E53" s="124" t="s">
        <v>58</v>
      </c>
    </row>
    <row r="54" spans="2:5" ht="9" customHeight="1">
      <c r="B54" s="108"/>
      <c r="C54" s="109"/>
      <c r="D54" s="110"/>
      <c r="E54" s="110"/>
    </row>
    <row r="55" spans="2:5" ht="15.75" customHeight="1">
      <c r="B55" s="99" t="s">
        <v>49</v>
      </c>
      <c r="C55" s="100"/>
      <c r="D55" s="101"/>
      <c r="E55" s="101"/>
    </row>
    <row r="56" spans="2:5" ht="9" customHeight="1">
      <c r="B56" s="111"/>
      <c r="C56" s="109"/>
      <c r="D56" s="110"/>
      <c r="E56" s="110"/>
    </row>
    <row r="57" spans="2:5" ht="15.75" customHeight="1">
      <c r="B57" s="99" t="s">
        <v>2</v>
      </c>
      <c r="C57" s="100"/>
      <c r="D57" s="101"/>
      <c r="E57" s="101"/>
    </row>
    <row r="58" spans="2:5" ht="9" customHeight="1">
      <c r="B58" s="111"/>
      <c r="C58" s="112"/>
      <c r="D58" s="113"/>
      <c r="E58" s="113"/>
    </row>
    <row r="59" spans="2:5" ht="15.75" customHeight="1">
      <c r="B59" s="99" t="s">
        <v>4</v>
      </c>
      <c r="C59" s="100"/>
      <c r="D59" s="101"/>
      <c r="E59" s="101"/>
    </row>
    <row r="60" spans="2:5" ht="9" customHeight="1">
      <c r="B60" s="111"/>
      <c r="C60" s="109"/>
      <c r="D60" s="110"/>
      <c r="E60" s="110"/>
    </row>
    <row r="61" spans="2:5" ht="17.25" customHeight="1">
      <c r="B61" s="114" t="s">
        <v>14</v>
      </c>
      <c r="C61" s="100"/>
      <c r="D61" s="101" t="s">
        <v>22</v>
      </c>
      <c r="E61" s="10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 TF1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ligonet</dc:creator>
  <cp:keywords/>
  <dc:description/>
  <cp:lastModifiedBy>TF1</cp:lastModifiedBy>
  <cp:lastPrinted>2013-04-19T20:17:09Z</cp:lastPrinted>
  <dcterms:created xsi:type="dcterms:W3CDTF">2013-03-27T13:56:13Z</dcterms:created>
  <dcterms:modified xsi:type="dcterms:W3CDTF">2013-04-22T15:50:26Z</dcterms:modified>
  <cp:category/>
  <cp:version/>
  <cp:contentType/>
  <cp:contentStatus/>
</cp:coreProperties>
</file>